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5480" windowHeight="11460" tabRatio="911" activeTab="4"/>
  </bookViews>
  <sheets>
    <sheet name="1 MUNICIPIO" sheetId="7" r:id="rId1"/>
    <sheet name="2 MUNICPIO" sheetId="8" r:id="rId2"/>
    <sheet name="3 MUNICIPIO" sheetId="9" r:id="rId3"/>
    <sheet name="4 MUNICIPIO" sheetId="10" r:id="rId4"/>
    <sheet name="5 MUNICIPIO" sheetId="11" r:id="rId5"/>
    <sheet name="6 MUNICIPIO" sheetId="12" r:id="rId6"/>
    <sheet name="7 MUNICIPIO" sheetId="13" r:id="rId7"/>
    <sheet name="8 MUNICIPIO" sheetId="14" r:id="rId8"/>
    <sheet name="9 MUNICIPIO" sheetId="15" r:id="rId9"/>
    <sheet name="10 MUNICIPIO" sheetId="16" r:id="rId10"/>
    <sheet name="11 MUNICIPIO" sheetId="17" r:id="rId11"/>
    <sheet name="12 MUNICIPIO" sheetId="18" r:id="rId12"/>
    <sheet name="13 MUNICIPIO" sheetId="19" r:id="rId13"/>
    <sheet name="14 MUNICPIO" sheetId="20" r:id="rId14"/>
    <sheet name="15 MUNICIPIO" sheetId="21" r:id="rId15"/>
    <sheet name="Foglio1" sheetId="22" r:id="rId16"/>
  </sheets>
  <calcPr calcId="145621"/>
</workbook>
</file>

<file path=xl/calcChain.xml><?xml version="1.0" encoding="utf-8"?>
<calcChain xmlns="http://schemas.openxmlformats.org/spreadsheetml/2006/main">
  <c r="K4" i="21"/>
  <c r="K5"/>
  <c r="K6"/>
  <c r="K7"/>
  <c r="K8"/>
  <c r="K9"/>
  <c r="K10"/>
  <c r="K11"/>
  <c r="K12"/>
  <c r="K13"/>
  <c r="K14"/>
  <c r="K15"/>
  <c r="K3"/>
  <c r="M4"/>
  <c r="M5"/>
  <c r="M6"/>
  <c r="M7"/>
  <c r="M8"/>
  <c r="M9"/>
  <c r="M10"/>
  <c r="M11"/>
  <c r="M12"/>
  <c r="M13"/>
  <c r="M14"/>
  <c r="M15"/>
  <c r="M3"/>
  <c r="L4" i="20"/>
  <c r="L5"/>
  <c r="L6"/>
  <c r="L7"/>
  <c r="L8"/>
  <c r="L9"/>
  <c r="L10"/>
  <c r="L11"/>
  <c r="L12"/>
  <c r="L3"/>
  <c r="H4"/>
  <c r="I4"/>
  <c r="H5"/>
  <c r="I5"/>
  <c r="H6"/>
  <c r="N6"/>
  <c r="H7"/>
  <c r="N7"/>
  <c r="H8"/>
  <c r="N8"/>
  <c r="H9"/>
  <c r="N9"/>
  <c r="H10"/>
  <c r="N10"/>
  <c r="H11"/>
  <c r="N11"/>
  <c r="H12"/>
  <c r="N12"/>
  <c r="H3"/>
  <c r="N3"/>
  <c r="L4" i="19"/>
  <c r="L5"/>
  <c r="L6"/>
  <c r="L7"/>
  <c r="L8"/>
  <c r="L9"/>
  <c r="L10"/>
  <c r="L11"/>
  <c r="L12"/>
  <c r="L13"/>
  <c r="L3"/>
  <c r="N4"/>
  <c r="N5"/>
  <c r="N6"/>
  <c r="N7"/>
  <c r="N8"/>
  <c r="N9"/>
  <c r="N10"/>
  <c r="N11"/>
  <c r="N12"/>
  <c r="N13"/>
  <c r="N3"/>
  <c r="H4"/>
  <c r="H5"/>
  <c r="H6"/>
  <c r="H7"/>
  <c r="H8"/>
  <c r="H9"/>
  <c r="H10"/>
  <c r="H11"/>
  <c r="H12"/>
  <c r="H13"/>
  <c r="H3"/>
  <c r="G4" i="21"/>
  <c r="G5"/>
  <c r="G6"/>
  <c r="G7"/>
  <c r="G8"/>
  <c r="G9"/>
  <c r="G10"/>
  <c r="G11"/>
  <c r="G12"/>
  <c r="G13"/>
  <c r="G14"/>
  <c r="G15"/>
  <c r="G3"/>
  <c r="I22" i="13"/>
  <c r="I23"/>
  <c r="L16" i="18"/>
  <c r="G4"/>
  <c r="G5"/>
  <c r="F17" i="17"/>
  <c r="G17"/>
  <c r="H17"/>
  <c r="E17"/>
  <c r="I4"/>
  <c r="I5"/>
  <c r="I6"/>
  <c r="I7"/>
  <c r="I8"/>
  <c r="I9"/>
  <c r="I10"/>
  <c r="I11"/>
  <c r="I12"/>
  <c r="I13"/>
  <c r="I14"/>
  <c r="I15"/>
  <c r="I3"/>
  <c r="M4" i="12"/>
  <c r="M5"/>
  <c r="M6"/>
  <c r="M7"/>
  <c r="M8"/>
  <c r="M9"/>
  <c r="M10"/>
  <c r="M11"/>
  <c r="M12"/>
  <c r="M13"/>
  <c r="M14"/>
  <c r="M15"/>
  <c r="M16"/>
  <c r="M17"/>
  <c r="M3"/>
  <c r="N18"/>
  <c r="K18"/>
  <c r="H18"/>
  <c r="G18"/>
  <c r="I17"/>
  <c r="J17"/>
  <c r="O17"/>
  <c r="F18"/>
  <c r="E18"/>
  <c r="O4" i="17"/>
  <c r="O5"/>
  <c r="O6"/>
  <c r="O7"/>
  <c r="O8"/>
  <c r="O9"/>
  <c r="O10"/>
  <c r="O11"/>
  <c r="O12"/>
  <c r="O13"/>
  <c r="O14"/>
  <c r="O15"/>
  <c r="O3"/>
  <c r="J4"/>
  <c r="J5"/>
  <c r="J6"/>
  <c r="J7"/>
  <c r="J8"/>
  <c r="J9"/>
  <c r="J10"/>
  <c r="J11"/>
  <c r="J12"/>
  <c r="J13"/>
  <c r="J14"/>
  <c r="J15"/>
  <c r="J3"/>
  <c r="Q4" i="10"/>
  <c r="Q5"/>
  <c r="Q6"/>
  <c r="Q7"/>
  <c r="Q8"/>
  <c r="Q9"/>
  <c r="Q10"/>
  <c r="Q11"/>
  <c r="Q12"/>
  <c r="Q13"/>
  <c r="Q14"/>
  <c r="Q15"/>
  <c r="Q16"/>
  <c r="Q17"/>
  <c r="Q18"/>
  <c r="Q19"/>
  <c r="Q3"/>
  <c r="L19"/>
  <c r="P20"/>
  <c r="Q20"/>
  <c r="M20"/>
  <c r="J20"/>
  <c r="I20"/>
  <c r="H20"/>
  <c r="G20"/>
  <c r="F20"/>
  <c r="E20"/>
  <c r="K19"/>
  <c r="O4" i="9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O3"/>
  <c r="J3"/>
  <c r="R4" i="8"/>
  <c r="R5"/>
  <c r="R6"/>
  <c r="R7"/>
  <c r="R8"/>
  <c r="R9"/>
  <c r="R10"/>
  <c r="R11"/>
  <c r="R12"/>
  <c r="R13"/>
  <c r="R14"/>
  <c r="R19"/>
  <c r="R20"/>
  <c r="R3"/>
  <c r="K3" i="7"/>
  <c r="K4"/>
  <c r="M5" i="18"/>
  <c r="H3"/>
  <c r="H4"/>
  <c r="H5"/>
  <c r="H6"/>
  <c r="H7"/>
  <c r="H8"/>
  <c r="H9"/>
  <c r="H10"/>
  <c r="H11"/>
  <c r="H12"/>
  <c r="H13"/>
  <c r="H14"/>
  <c r="H15"/>
  <c r="K4"/>
  <c r="G6"/>
  <c r="M6"/>
  <c r="G7"/>
  <c r="M7"/>
  <c r="G8"/>
  <c r="M8"/>
  <c r="G9"/>
  <c r="M9"/>
  <c r="G10"/>
  <c r="M10"/>
  <c r="G11"/>
  <c r="M11"/>
  <c r="G12"/>
  <c r="M12"/>
  <c r="G13"/>
  <c r="M13"/>
  <c r="G14"/>
  <c r="M14"/>
  <c r="G15"/>
  <c r="M15"/>
  <c r="G3"/>
  <c r="M3"/>
  <c r="H3" i="21"/>
  <c r="I12" i="20"/>
  <c r="I11"/>
  <c r="I10"/>
  <c r="I9"/>
  <c r="I8"/>
  <c r="I7"/>
  <c r="I6"/>
  <c r="N5"/>
  <c r="N4"/>
  <c r="I3"/>
  <c r="M4" i="18"/>
  <c r="O19" i="10"/>
  <c r="F16" i="21"/>
  <c r="G16"/>
  <c r="I16"/>
  <c r="J16"/>
  <c r="L16"/>
  <c r="M16"/>
  <c r="E16"/>
  <c r="H4"/>
  <c r="H5"/>
  <c r="H6"/>
  <c r="H7"/>
  <c r="H8"/>
  <c r="H9"/>
  <c r="H10"/>
  <c r="H11"/>
  <c r="H12"/>
  <c r="H13"/>
  <c r="H14"/>
  <c r="H15"/>
  <c r="F13" i="20"/>
  <c r="G13"/>
  <c r="H13"/>
  <c r="J13"/>
  <c r="K13"/>
  <c r="M13"/>
  <c r="E13"/>
  <c r="I13"/>
  <c r="F14" i="19"/>
  <c r="G14"/>
  <c r="H14"/>
  <c r="J14"/>
  <c r="K14"/>
  <c r="M14"/>
  <c r="N14"/>
  <c r="E14"/>
  <c r="I4"/>
  <c r="I5"/>
  <c r="I6"/>
  <c r="I7"/>
  <c r="I8"/>
  <c r="I9"/>
  <c r="I10"/>
  <c r="I11"/>
  <c r="I12"/>
  <c r="I13"/>
  <c r="I3"/>
  <c r="F16" i="18"/>
  <c r="G16"/>
  <c r="I16"/>
  <c r="J16"/>
  <c r="M16"/>
  <c r="E16"/>
  <c r="K5"/>
  <c r="K6"/>
  <c r="K7"/>
  <c r="K8"/>
  <c r="K9"/>
  <c r="K10"/>
  <c r="K11"/>
  <c r="K12"/>
  <c r="K13"/>
  <c r="K14"/>
  <c r="K15"/>
  <c r="K3"/>
  <c r="F16" i="17"/>
  <c r="G16"/>
  <c r="H16"/>
  <c r="I16"/>
  <c r="K16"/>
  <c r="L16"/>
  <c r="N16"/>
  <c r="O16"/>
  <c r="E16"/>
  <c r="M5"/>
  <c r="M6"/>
  <c r="M7"/>
  <c r="M8"/>
  <c r="M9"/>
  <c r="M10"/>
  <c r="M11"/>
  <c r="M12"/>
  <c r="M13"/>
  <c r="M14"/>
  <c r="M15"/>
  <c r="J16"/>
  <c r="M3"/>
  <c r="F18" i="16"/>
  <c r="G18"/>
  <c r="J18"/>
  <c r="K18"/>
  <c r="M18"/>
  <c r="E18"/>
  <c r="H4"/>
  <c r="H5"/>
  <c r="H6"/>
  <c r="H7"/>
  <c r="H8"/>
  <c r="H9"/>
  <c r="H10"/>
  <c r="H11"/>
  <c r="H12"/>
  <c r="H13"/>
  <c r="H14"/>
  <c r="H15"/>
  <c r="H16"/>
  <c r="H17"/>
  <c r="H3"/>
  <c r="N20" i="10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3"/>
  <c r="F22"/>
  <c r="G22"/>
  <c r="H22"/>
  <c r="J22"/>
  <c r="K22"/>
  <c r="N22"/>
  <c r="O22"/>
  <c r="Q22"/>
  <c r="E22"/>
  <c r="I4" i="12"/>
  <c r="I5"/>
  <c r="I6"/>
  <c r="I7"/>
  <c r="I8"/>
  <c r="I9"/>
  <c r="I10"/>
  <c r="I11"/>
  <c r="I12"/>
  <c r="I13"/>
  <c r="I14"/>
  <c r="I15"/>
  <c r="I16"/>
  <c r="I3"/>
  <c r="L18"/>
  <c r="L4" i="1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3"/>
  <c r="G25"/>
  <c r="H25"/>
  <c r="I25"/>
  <c r="J25"/>
  <c r="K25"/>
  <c r="N25"/>
  <c r="O25"/>
  <c r="Q25"/>
  <c r="E25"/>
  <c r="I4" i="9"/>
  <c r="M4"/>
  <c r="I5"/>
  <c r="M5"/>
  <c r="I6"/>
  <c r="M6"/>
  <c r="I7"/>
  <c r="M7"/>
  <c r="I8"/>
  <c r="M8"/>
  <c r="I9"/>
  <c r="M9"/>
  <c r="I10"/>
  <c r="M10"/>
  <c r="I11"/>
  <c r="M11"/>
  <c r="I12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3"/>
  <c r="M3"/>
  <c r="F26"/>
  <c r="G26"/>
  <c r="H26"/>
  <c r="J26"/>
  <c r="K26"/>
  <c r="L26"/>
  <c r="O26"/>
  <c r="E26"/>
  <c r="L4" i="8"/>
  <c r="L5"/>
  <c r="L6"/>
  <c r="L7"/>
  <c r="L8"/>
  <c r="L9"/>
  <c r="L10"/>
  <c r="L11"/>
  <c r="L12"/>
  <c r="L13"/>
  <c r="L14"/>
  <c r="L15"/>
  <c r="R15"/>
  <c r="L16"/>
  <c r="R16"/>
  <c r="L17"/>
  <c r="R17"/>
  <c r="L18"/>
  <c r="R18"/>
  <c r="L19"/>
  <c r="L20"/>
  <c r="L3"/>
  <c r="D21"/>
  <c r="E21"/>
  <c r="F21"/>
  <c r="G21"/>
  <c r="H21"/>
  <c r="I21"/>
  <c r="J21"/>
  <c r="K21"/>
  <c r="N21"/>
  <c r="O21"/>
  <c r="Q21"/>
  <c r="C21"/>
  <c r="J16" i="7"/>
  <c r="J4"/>
  <c r="N4"/>
  <c r="J5"/>
  <c r="J6"/>
  <c r="J7"/>
  <c r="J8"/>
  <c r="J9"/>
  <c r="J10"/>
  <c r="J11"/>
  <c r="J12"/>
  <c r="J13"/>
  <c r="J14"/>
  <c r="J15"/>
  <c r="J3"/>
  <c r="N3"/>
  <c r="F17"/>
  <c r="G17"/>
  <c r="H17"/>
  <c r="I17"/>
  <c r="E17"/>
  <c r="L17"/>
  <c r="M17"/>
  <c r="O17"/>
  <c r="N13" i="20"/>
  <c r="E14"/>
  <c r="G14"/>
  <c r="F14"/>
  <c r="L13"/>
  <c r="F15" i="19"/>
  <c r="E15"/>
  <c r="G15"/>
  <c r="E17" i="21"/>
  <c r="F17"/>
  <c r="K16"/>
  <c r="F17" i="18"/>
  <c r="E17"/>
  <c r="N12" i="7"/>
  <c r="K12"/>
  <c r="P5"/>
  <c r="K5"/>
  <c r="R21" i="8"/>
  <c r="L14" i="19"/>
  <c r="I14"/>
  <c r="I17" i="16"/>
  <c r="N17"/>
  <c r="L17"/>
  <c r="N16"/>
  <c r="I16"/>
  <c r="L16"/>
  <c r="I15"/>
  <c r="N15"/>
  <c r="L15"/>
  <c r="N14"/>
  <c r="I14"/>
  <c r="L14"/>
  <c r="I13"/>
  <c r="N13"/>
  <c r="L13"/>
  <c r="N12"/>
  <c r="I12"/>
  <c r="L12"/>
  <c r="I11"/>
  <c r="N11"/>
  <c r="L11"/>
  <c r="N10"/>
  <c r="I10"/>
  <c r="L10"/>
  <c r="I9"/>
  <c r="N9"/>
  <c r="L9"/>
  <c r="N8"/>
  <c r="I8"/>
  <c r="L8"/>
  <c r="I7"/>
  <c r="N7"/>
  <c r="L7"/>
  <c r="N6"/>
  <c r="I6"/>
  <c r="L6"/>
  <c r="H18"/>
  <c r="G19"/>
  <c r="I5"/>
  <c r="N5"/>
  <c r="L5"/>
  <c r="N4"/>
  <c r="I4"/>
  <c r="L4"/>
  <c r="I3"/>
  <c r="N3"/>
  <c r="L3"/>
  <c r="I18" i="12"/>
  <c r="J16"/>
  <c r="O16"/>
  <c r="O15"/>
  <c r="J15"/>
  <c r="J14"/>
  <c r="O14"/>
  <c r="O13"/>
  <c r="J13"/>
  <c r="J12"/>
  <c r="O12"/>
  <c r="O11"/>
  <c r="J11"/>
  <c r="J10"/>
  <c r="O10"/>
  <c r="O9"/>
  <c r="J9"/>
  <c r="J8"/>
  <c r="O8"/>
  <c r="O7"/>
  <c r="J7"/>
  <c r="J6"/>
  <c r="O6"/>
  <c r="O5"/>
  <c r="J5"/>
  <c r="E19"/>
  <c r="J4"/>
  <c r="O4"/>
  <c r="F19"/>
  <c r="J3"/>
  <c r="J18"/>
  <c r="O3"/>
  <c r="P24" i="11"/>
  <c r="R24"/>
  <c r="M24"/>
  <c r="P23"/>
  <c r="R23"/>
  <c r="M23"/>
  <c r="P22"/>
  <c r="R22"/>
  <c r="M22"/>
  <c r="P21"/>
  <c r="R21"/>
  <c r="M21"/>
  <c r="P20"/>
  <c r="R20"/>
  <c r="M20"/>
  <c r="P19"/>
  <c r="R19"/>
  <c r="M19"/>
  <c r="P18"/>
  <c r="R18"/>
  <c r="M18"/>
  <c r="P17"/>
  <c r="R17"/>
  <c r="M17"/>
  <c r="P16"/>
  <c r="R16"/>
  <c r="M16"/>
  <c r="P15"/>
  <c r="R15"/>
  <c r="M15"/>
  <c r="P14"/>
  <c r="R14"/>
  <c r="M14"/>
  <c r="P13"/>
  <c r="R13"/>
  <c r="M13"/>
  <c r="P12"/>
  <c r="R12"/>
  <c r="M12"/>
  <c r="P11"/>
  <c r="R11"/>
  <c r="M11"/>
  <c r="P10"/>
  <c r="R10"/>
  <c r="M10"/>
  <c r="P9"/>
  <c r="R9"/>
  <c r="M9"/>
  <c r="P8"/>
  <c r="R8"/>
  <c r="M8"/>
  <c r="P7"/>
  <c r="R7"/>
  <c r="M7"/>
  <c r="P6"/>
  <c r="R6"/>
  <c r="M6"/>
  <c r="P5"/>
  <c r="R5"/>
  <c r="M5"/>
  <c r="P4"/>
  <c r="R4"/>
  <c r="M4"/>
  <c r="P3"/>
  <c r="R3"/>
  <c r="M3"/>
  <c r="P3" i="13"/>
  <c r="R3"/>
  <c r="M3"/>
  <c r="P20"/>
  <c r="R20"/>
  <c r="M20"/>
  <c r="P18"/>
  <c r="R18"/>
  <c r="M18"/>
  <c r="P16"/>
  <c r="R16"/>
  <c r="M16"/>
  <c r="P14"/>
  <c r="R14"/>
  <c r="M14"/>
  <c r="P12"/>
  <c r="R12"/>
  <c r="M12"/>
  <c r="P10"/>
  <c r="R10"/>
  <c r="M10"/>
  <c r="P8"/>
  <c r="R8"/>
  <c r="M8"/>
  <c r="P6"/>
  <c r="R6"/>
  <c r="M6"/>
  <c r="P4"/>
  <c r="R4"/>
  <c r="M4"/>
  <c r="P21"/>
  <c r="R21"/>
  <c r="M21"/>
  <c r="P19"/>
  <c r="R19"/>
  <c r="M19"/>
  <c r="P17"/>
  <c r="R17"/>
  <c r="M17"/>
  <c r="P15"/>
  <c r="R15"/>
  <c r="M15"/>
  <c r="P13"/>
  <c r="R13"/>
  <c r="M13"/>
  <c r="P11"/>
  <c r="R11"/>
  <c r="M11"/>
  <c r="P9"/>
  <c r="R9"/>
  <c r="M9"/>
  <c r="P7"/>
  <c r="R7"/>
  <c r="M7"/>
  <c r="P5"/>
  <c r="R5"/>
  <c r="M5"/>
  <c r="H16" i="21"/>
  <c r="I26" i="9"/>
  <c r="P17" i="8"/>
  <c r="M17"/>
  <c r="P18"/>
  <c r="M18"/>
  <c r="P16"/>
  <c r="M16"/>
  <c r="P15"/>
  <c r="M15"/>
  <c r="P20"/>
  <c r="M20"/>
  <c r="P19"/>
  <c r="M19"/>
  <c r="P14"/>
  <c r="M14"/>
  <c r="P13"/>
  <c r="M13"/>
  <c r="P12"/>
  <c r="M12"/>
  <c r="P11"/>
  <c r="M11"/>
  <c r="P10"/>
  <c r="M10"/>
  <c r="P9"/>
  <c r="M9"/>
  <c r="P8"/>
  <c r="M8"/>
  <c r="P7"/>
  <c r="M7"/>
  <c r="P6"/>
  <c r="M6"/>
  <c r="P5"/>
  <c r="M5"/>
  <c r="P4"/>
  <c r="M4"/>
  <c r="P3"/>
  <c r="M3"/>
  <c r="L21"/>
  <c r="N16" i="7"/>
  <c r="K16"/>
  <c r="P16"/>
  <c r="P15"/>
  <c r="K15"/>
  <c r="N14"/>
  <c r="K14"/>
  <c r="P13"/>
  <c r="K13"/>
  <c r="P11"/>
  <c r="K11"/>
  <c r="N10"/>
  <c r="K10"/>
  <c r="P9"/>
  <c r="K9"/>
  <c r="N8"/>
  <c r="K8"/>
  <c r="P7"/>
  <c r="K7"/>
  <c r="N6"/>
  <c r="K6"/>
  <c r="J17"/>
  <c r="F18"/>
  <c r="M4" i="17"/>
  <c r="M16"/>
  <c r="H16" i="18"/>
  <c r="K16"/>
  <c r="M26" i="9"/>
  <c r="P14" i="7"/>
  <c r="P12"/>
  <c r="P10"/>
  <c r="P8"/>
  <c r="P6"/>
  <c r="P4"/>
  <c r="N15"/>
  <c r="N13"/>
  <c r="N11"/>
  <c r="N9"/>
  <c r="N7"/>
  <c r="N5"/>
  <c r="L25" i="11"/>
  <c r="P3" i="7"/>
  <c r="L22" i="13"/>
  <c r="J23"/>
  <c r="K4" i="10"/>
  <c r="K6"/>
  <c r="K8"/>
  <c r="K10"/>
  <c r="K12"/>
  <c r="K14"/>
  <c r="K16"/>
  <c r="K18"/>
  <c r="K7"/>
  <c r="K11"/>
  <c r="K15"/>
  <c r="K5"/>
  <c r="K9"/>
  <c r="K13"/>
  <c r="K17"/>
  <c r="K3"/>
  <c r="N18" i="16"/>
  <c r="L18"/>
  <c r="E19"/>
  <c r="F19"/>
  <c r="M18" i="12"/>
  <c r="O18"/>
  <c r="H19"/>
  <c r="G19"/>
  <c r="M25" i="11"/>
  <c r="P25"/>
  <c r="R25"/>
  <c r="F26"/>
  <c r="H26"/>
  <c r="J26"/>
  <c r="G26"/>
  <c r="I26"/>
  <c r="K26"/>
  <c r="E26"/>
  <c r="F23" i="13"/>
  <c r="K23"/>
  <c r="R22"/>
  <c r="G23"/>
  <c r="H23"/>
  <c r="E23"/>
  <c r="M22"/>
  <c r="P22"/>
  <c r="K20" i="10"/>
  <c r="L18"/>
  <c r="O18"/>
  <c r="L17"/>
  <c r="O17"/>
  <c r="L16"/>
  <c r="O16"/>
  <c r="L15"/>
  <c r="O15"/>
  <c r="L14"/>
  <c r="O14"/>
  <c r="L13"/>
  <c r="O13"/>
  <c r="L12"/>
  <c r="O12"/>
  <c r="L11"/>
  <c r="O11"/>
  <c r="L10"/>
  <c r="O10"/>
  <c r="L9"/>
  <c r="O9"/>
  <c r="L8"/>
  <c r="O8"/>
  <c r="L7"/>
  <c r="O7"/>
  <c r="L6"/>
  <c r="O6"/>
  <c r="L5"/>
  <c r="O5"/>
  <c r="L4"/>
  <c r="O4"/>
  <c r="L3"/>
  <c r="O3"/>
  <c r="O20"/>
  <c r="F27" i="9"/>
  <c r="H27"/>
  <c r="G27"/>
  <c r="E27"/>
  <c r="M21" i="8"/>
  <c r="P21"/>
  <c r="D22"/>
  <c r="F22"/>
  <c r="H22"/>
  <c r="J22"/>
  <c r="E22"/>
  <c r="I22"/>
  <c r="K22"/>
  <c r="G22"/>
  <c r="C22"/>
  <c r="K17" i="7"/>
  <c r="N17"/>
  <c r="P17"/>
  <c r="G18"/>
  <c r="I18"/>
  <c r="H18"/>
  <c r="E18"/>
  <c r="L20" i="10"/>
  <c r="F21"/>
  <c r="H21"/>
  <c r="J21"/>
  <c r="G21"/>
  <c r="I21"/>
  <c r="E21"/>
  <c r="I18" i="16"/>
</calcChain>
</file>

<file path=xl/sharedStrings.xml><?xml version="1.0" encoding="utf-8"?>
<sst xmlns="http://schemas.openxmlformats.org/spreadsheetml/2006/main" count="669" uniqueCount="381">
  <si>
    <t>BIANCHE</t>
  </si>
  <si>
    <t>NULLE</t>
  </si>
  <si>
    <t>PIAZZA MADONNA DEI MONTI</t>
  </si>
  <si>
    <t>ASSOCIAZIONE</t>
  </si>
  <si>
    <t>LARGO SOMALIA</t>
  </si>
  <si>
    <t>PIAZZA AMBA ALAGI</t>
  </si>
  <si>
    <t>PIAZZA BUENOS AIRES</t>
  </si>
  <si>
    <t>LARGO FRATELLI LUMIERE</t>
  </si>
  <si>
    <t>PIAZZA LAMBERTENGHI</t>
  </si>
  <si>
    <t>CIRCOLO PD</t>
  </si>
  <si>
    <t>MERCATINO CONCA D'ORO</t>
  </si>
  <si>
    <t>VIA SCARPANTO</t>
  </si>
  <si>
    <t>PIAZZA TALENTI</t>
  </si>
  <si>
    <t>VIA TITANO</t>
  </si>
  <si>
    <t>VIA SACCO E VANZETTI</t>
  </si>
  <si>
    <t>LARGO AGOSTA</t>
  </si>
  <si>
    <t>LARGO QUINTILI</t>
  </si>
  <si>
    <t>PIAZZA DE CUPIS</t>
  </si>
  <si>
    <t>SINDACATO DISABILI</t>
  </si>
  <si>
    <t>LARGO FERRUCCIO MENGARONI</t>
  </si>
  <si>
    <t>LARGO MONREALE</t>
  </si>
  <si>
    <t>VIA PRENESTINA 1221</t>
  </si>
  <si>
    <t>VIA NOCERA UMBRA ANGOLO VIA TUSCOLANA</t>
  </si>
  <si>
    <t>VIA APPIA NUOVA 361</t>
  </si>
  <si>
    <t>PIAZZA ZAMA</t>
  </si>
  <si>
    <t>VIA APPIA NUOVA 361/A</t>
  </si>
  <si>
    <t>VIA DEGLI OTTAVI</t>
  </si>
  <si>
    <t>LARGO APPIO CLAUDIO</t>
  </si>
  <si>
    <t xml:space="preserve">VIA CIAMARRA </t>
  </si>
  <si>
    <t>LARGO BOMPIANI</t>
  </si>
  <si>
    <t>MERCATO MONTAGNOLA</t>
  </si>
  <si>
    <t>PIAZZALE ADENAUER</t>
  </si>
  <si>
    <t>PIAZZALE CINA</t>
  </si>
  <si>
    <t>VIA DELL'ORATORIO DAMASIANO</t>
  </si>
  <si>
    <t>LARGO LA LOGGIA</t>
  </si>
  <si>
    <t>PIAZZA CATERINA CICETTI</t>
  </si>
  <si>
    <t>PIAZZALE EUGENIO MORELLI</t>
  </si>
  <si>
    <t>LARGO ORIANI</t>
  </si>
  <si>
    <t>PIAZZALE GREGORIO VII</t>
  </si>
  <si>
    <t>BAR</t>
  </si>
  <si>
    <t>LIBRERIA</t>
  </si>
  <si>
    <t>TOTALE VOTI CANDIDATI</t>
  </si>
  <si>
    <t>MUNICIPIO</t>
  </si>
  <si>
    <t>NOME</t>
  </si>
  <si>
    <t>SPECIFICA SEDE</t>
  </si>
  <si>
    <t>INDIRIZZO</t>
  </si>
  <si>
    <t>PIAZZA DEL POPOLO ANG. VIA DEL CORSO</t>
  </si>
  <si>
    <t>PIAZZA DEL POPOLO</t>
  </si>
  <si>
    <t>VIA BERTANI</t>
  </si>
  <si>
    <t>VIA DEI GIUBBONARI</t>
  </si>
  <si>
    <t>VIA GALILEI</t>
  </si>
  <si>
    <t>VIA GIOTTO</t>
  </si>
  <si>
    <t xml:space="preserve">VIA GIOTTO </t>
  </si>
  <si>
    <t>VIA GOITO</t>
  </si>
  <si>
    <t xml:space="preserve">VIA GOITO </t>
  </si>
  <si>
    <t>VIA NICOLA ZABAGLIA</t>
  </si>
  <si>
    <t>VICOLO DEGLI AMATRICIANI</t>
  </si>
  <si>
    <t>VICOLO SANTA CECILIA</t>
  </si>
  <si>
    <t xml:space="preserve">VICOLO SANTA CECILIA </t>
  </si>
  <si>
    <t>PIAZZA CARRACCI</t>
  </si>
  <si>
    <t>PIAZZA EUCLIDE</t>
  </si>
  <si>
    <t>PIAZZA FIUME</t>
  </si>
  <si>
    <t>PIAZZA GRECIA</t>
  </si>
  <si>
    <t>PIAZZA SAN SATURNINO</t>
  </si>
  <si>
    <t>PIAZZA SANT'EMERENZIANA</t>
  </si>
  <si>
    <t xml:space="preserve">PIAZZA VERBANO </t>
  </si>
  <si>
    <t xml:space="preserve">VIA SCARLATTI </t>
  </si>
  <si>
    <t xml:space="preserve">VIA TIEPOLO </t>
  </si>
  <si>
    <t xml:space="preserve">PIAZZA BOLOGNA </t>
  </si>
  <si>
    <t>PIAZZALE DELLE PROVINCIE</t>
  </si>
  <si>
    <t>PIAZZA GIOVANNI WINCKELMANN</t>
  </si>
  <si>
    <t xml:space="preserve">VIA CATANZARO </t>
  </si>
  <si>
    <t xml:space="preserve">VIA DEI MARSI </t>
  </si>
  <si>
    <t>VIA IMPERIA</t>
  </si>
  <si>
    <t>VIA CONCA D'ORO</t>
  </si>
  <si>
    <t>PIAZZA BORTOLO BELOTTI</t>
  </si>
  <si>
    <t xml:space="preserve">PIAZZA DEI VOCAZIONISTI </t>
  </si>
  <si>
    <t>PIAZZA DELL'ATENEO SALESIANO</t>
  </si>
  <si>
    <t xml:space="preserve">PIAZZA MONTE BALDO </t>
  </si>
  <si>
    <t>PIAZZA MONTE BALDO</t>
  </si>
  <si>
    <t>VIA CAPRAIA</t>
  </si>
  <si>
    <t>VIA CINIGIANO</t>
  </si>
  <si>
    <t>VIA DEI SETTEBAGNI</t>
  </si>
  <si>
    <t>VIA DELLA BUFALOTTA</t>
  </si>
  <si>
    <t>CIRCOLO PD - INCROCIO VIA FUCINI</t>
  </si>
  <si>
    <t xml:space="preserve">VIA DI TOR SAN GIOVANNI </t>
  </si>
  <si>
    <t>VIA GIOVANNI VERGA</t>
  </si>
  <si>
    <t>VIA GROTTAZZOLINA</t>
  </si>
  <si>
    <t>VIA CARLO LUDOVICO BRAGAGLIA ang. VIA FERRUCCIO AMENDOLA</t>
  </si>
  <si>
    <t>CASALE NEI</t>
  </si>
  <si>
    <t>VIA MONTE URANO</t>
  </si>
  <si>
    <t xml:space="preserve">PIAZZA STIA </t>
  </si>
  <si>
    <t>VIA SALARIA ALT. VIA SANT'ANTONIO DA PADOVA</t>
  </si>
  <si>
    <t>VIA VALCHISONE</t>
  </si>
  <si>
    <t xml:space="preserve">VIA VALCHISONE </t>
  </si>
  <si>
    <t>VIALE LINA CAVALIERI</t>
  </si>
  <si>
    <t xml:space="preserve">VIALE LINA CAVALIERI </t>
  </si>
  <si>
    <t>PIAZZA SANTA MARIA CONSOLATRICE</t>
  </si>
  <si>
    <t>PIAZZA DI SANTA MARIA CONSOLATRICE</t>
  </si>
  <si>
    <t>PIAZZA SANTA MARIA DELL'OLIVO</t>
  </si>
  <si>
    <t>VIA CASAL BRUCIATO ang. VIA TIBURTINA</t>
  </si>
  <si>
    <t>VIA CASTROPIGNANO</t>
  </si>
  <si>
    <t>VIA CORINALDO</t>
  </si>
  <si>
    <t>VIA CARLO TRANFO</t>
  </si>
  <si>
    <t>VIA CUPRA</t>
  </si>
  <si>
    <t xml:space="preserve">VIA CUPRA </t>
  </si>
  <si>
    <t xml:space="preserve">VIA DIEGO ANGELI </t>
  </si>
  <si>
    <t>VIA DONATO MENICHELLA</t>
  </si>
  <si>
    <t>VICINO EDICOLA</t>
  </si>
  <si>
    <t>VIA GIOVANNI MICHELOTTI</t>
  </si>
  <si>
    <t>VIA GROTTE DI GREGNA</t>
  </si>
  <si>
    <t xml:space="preserve">VIA GROTTE DI GREGNA </t>
  </si>
  <si>
    <t>VIA CRESCENZIO CONTE DI SABINA</t>
  </si>
  <si>
    <t>VIA RUINI</t>
  </si>
  <si>
    <t>ACCANTO EDICOLA</t>
  </si>
  <si>
    <t xml:space="preserve">VIA RUINI </t>
  </si>
  <si>
    <t>VIA SILVANO</t>
  </si>
  <si>
    <t xml:space="preserve">VIA SILVANO </t>
  </si>
  <si>
    <t>VIA SPINOZA</t>
  </si>
  <si>
    <t>LARGO RAFFAELE PETTAZZONI</t>
  </si>
  <si>
    <t>PIAZZA DELLA MARRANELLA</t>
  </si>
  <si>
    <t xml:space="preserve">PIAZZA DELLA MARRANELLA </t>
  </si>
  <si>
    <t>PIAZZA SAN GERARDO DELLA MAIELLA</t>
  </si>
  <si>
    <t>VIA A. DA GIUSSANO ANG. VIA C. DI CARMAGNOLA</t>
  </si>
  <si>
    <t>VIA ALBERTO DA GIUSSANO</t>
  </si>
  <si>
    <t>VIA DEGLI UBERTINI ang. VIA LUCHINO DAL VERME</t>
  </si>
  <si>
    <t>VIA DEL PIGNETO</t>
  </si>
  <si>
    <t xml:space="preserve">VIA FORTEBRACCIO </t>
  </si>
  <si>
    <t>VIA PENAZZATO ANG. VIA COLLATINA</t>
  </si>
  <si>
    <t>VIA PRENESTINA</t>
  </si>
  <si>
    <t>VIA TOR PIGNATTARA</t>
  </si>
  <si>
    <t>VIALE  DELLA VENEZIA GIULIA</t>
  </si>
  <si>
    <t>VIA DELLA VENEZIA GIULIA</t>
  </si>
  <si>
    <t>VIA DEI BERIO</t>
  </si>
  <si>
    <t xml:space="preserve">VIA FRANCESCO TOVAGLIERI </t>
  </si>
  <si>
    <t xml:space="preserve">VIA DEGLI ABETI </t>
  </si>
  <si>
    <t xml:space="preserve">VIA DEGLI ABETI 14 </t>
  </si>
  <si>
    <t>VIA DELLA RUSTICA</t>
  </si>
  <si>
    <t>VIA MOLFETTA</t>
  </si>
  <si>
    <t xml:space="preserve">VIA TOR DE SCHIAVI </t>
  </si>
  <si>
    <t>VIALE ALESSANDRINO</t>
  </si>
  <si>
    <t>VIA DELLA TENUTA DI TERRANOVA</t>
  </si>
  <si>
    <t xml:space="preserve">VIA DELLA TENUTA DI TERRANOVA </t>
  </si>
  <si>
    <t xml:space="preserve">VIA ADONE FINARDI </t>
  </si>
  <si>
    <t>VIA CALTAGIRONE</t>
  </si>
  <si>
    <t>VIA DELL'ARCHEOLOGIA</t>
  </si>
  <si>
    <t>VIA ELISABETTA CANORI MORA</t>
  </si>
  <si>
    <t>VIA ERNESTO BREDA</t>
  </si>
  <si>
    <t>VIA ANNIBALE CALZONI</t>
  </si>
  <si>
    <t xml:space="preserve">VIA GIGLIOLI </t>
  </si>
  <si>
    <t>VIA GIGLIOLI</t>
  </si>
  <si>
    <t xml:space="preserve">VIA MASSA SAN GIULIANO </t>
  </si>
  <si>
    <t>VIA GIOVANNI ARTUSI</t>
  </si>
  <si>
    <t xml:space="preserve">VIA GIOVANNI ARTUSI </t>
  </si>
  <si>
    <t xml:space="preserve">VIA OSTERIA DEL FINOCCHIO </t>
  </si>
  <si>
    <t>VIA TEDDEO LANDINI</t>
  </si>
  <si>
    <t>VIA TADDEO LANDINI</t>
  </si>
  <si>
    <t>LARGO DEI COLLI ALBANI</t>
  </si>
  <si>
    <t>PIAZZA TACCHI VENTURI</t>
  </si>
  <si>
    <t>VIA APPIA NUOVA</t>
  </si>
  <si>
    <t>VIA CREMA</t>
  </si>
  <si>
    <t>VIA LA SPEZIA</t>
  </si>
  <si>
    <t>VIA NOCERA UMBRA</t>
  </si>
  <si>
    <t>10 MUNICIPIO</t>
  </si>
  <si>
    <t>LARGO ANDREA BERARDI</t>
  </si>
  <si>
    <t>VIA ANGELO BRELICH</t>
  </si>
  <si>
    <t>VIA CARIATI</t>
  </si>
  <si>
    <t>VIA CHIOVENDA</t>
  </si>
  <si>
    <t>VIA GIUSEPPE CHIOVENDA</t>
  </si>
  <si>
    <t>VIA CIAMARRA</t>
  </si>
  <si>
    <t>VIA DEI SETTE METRI</t>
  </si>
  <si>
    <t>VIA FLAVIO STILICONE</t>
  </si>
  <si>
    <t>VIA MENOFILO SNC - MERCATO RIONALE IV MIGLIO</t>
  </si>
  <si>
    <t>VIA MENOFILO</t>
  </si>
  <si>
    <t>VIA SAN GIORGIO MORGATO</t>
  </si>
  <si>
    <t>11 MUNICIPIO</t>
  </si>
  <si>
    <t>CIRCONVALLAZIONE OSTIENSE ANG. VIA ANTONIOTTO USODIMARE</t>
  </si>
  <si>
    <t>CIRCONVALLAZIONE OSTIENSE</t>
  </si>
  <si>
    <t>VIA PICO DELLA MIRANDOLA</t>
  </si>
  <si>
    <t>PIAZZA DEL GAZOMETRO</t>
  </si>
  <si>
    <t xml:space="preserve">VIA ANSALDO </t>
  </si>
  <si>
    <t>VIA ANSALDO</t>
  </si>
  <si>
    <t>VIA TAZIO NUVOLARI</t>
  </si>
  <si>
    <t>VIA GIUSTINIANO IMPERATORE</t>
  </si>
  <si>
    <t>VIA PINCHERLE</t>
  </si>
  <si>
    <t xml:space="preserve">VIA PULLINO </t>
  </si>
  <si>
    <t>VIA PULLINO</t>
  </si>
  <si>
    <t>VIALE DI TOR MARANCIA</t>
  </si>
  <si>
    <t xml:space="preserve">VIALE DI TOR MARANCIA </t>
  </si>
  <si>
    <t>VIA PASSINO</t>
  </si>
  <si>
    <t>VILLETTA</t>
  </si>
  <si>
    <t>VIA FRANCESCO PASSINO</t>
  </si>
  <si>
    <t>12 MUNICIPIO</t>
  </si>
  <si>
    <t>LARGO N. CANNELLA</t>
  </si>
  <si>
    <t>PIAZZA DEL SOLE</t>
  </si>
  <si>
    <t>PIAZZA VANNETTI</t>
  </si>
  <si>
    <t>VIA CASTEL DI LEVA</t>
  </si>
  <si>
    <t>VIA DI TRIGORIA INC. VIA D'ARPE</t>
  </si>
  <si>
    <t xml:space="preserve">VIA MELDOLA </t>
  </si>
  <si>
    <t>VIA MELDOLA</t>
  </si>
  <si>
    <t>VIA RENZO BERTANI</t>
  </si>
  <si>
    <t>VIA SARSINA</t>
  </si>
  <si>
    <t>VIA IGNAZIO SILONE</t>
  </si>
  <si>
    <t xml:space="preserve">VIA IGNAZIO SILONE </t>
  </si>
  <si>
    <t>13 MUNICIPIO</t>
  </si>
  <si>
    <t>PIAZZA SAN LEONARDO DA PORTO MAURIZIO</t>
  </si>
  <si>
    <t xml:space="preserve">PIAZZA DELLA STAZIONE VECCHIA </t>
  </si>
  <si>
    <t>VIA AMMIRAGLIO DEL BONO</t>
  </si>
  <si>
    <t>VIA ANTONIO FORNI</t>
  </si>
  <si>
    <t>VIA COSIMO ROSSELLI</t>
  </si>
  <si>
    <t xml:space="preserve">VIA GESUALDO </t>
  </si>
  <si>
    <t>VIA GUIDO BIAGI</t>
  </si>
  <si>
    <t xml:space="preserve">VIA MAIERATO </t>
  </si>
  <si>
    <t>VIA LA CORSECA</t>
  </si>
  <si>
    <t>VIA LA CORSESCA</t>
  </si>
  <si>
    <t>VIA MACCHIA SAPONARA</t>
  </si>
  <si>
    <t>VIA PUCCI BONCAMPI</t>
  </si>
  <si>
    <t>VIA MARCELLO PUCCI BONCAMPI</t>
  </si>
  <si>
    <t>VIA GRIMALDI CASTA</t>
  </si>
  <si>
    <t>VIA GIORDANO</t>
  </si>
  <si>
    <t>PIAZZA AGRIPPA</t>
  </si>
  <si>
    <t>VIA CARDINAL CJBO</t>
  </si>
  <si>
    <t>15 MUNICIPIO</t>
  </si>
  <si>
    <t xml:space="preserve">PIAZZA ENRICO FERMI ANG VIA ENRICO FERMI </t>
  </si>
  <si>
    <t>PIAZZA ENRICO FERMI altezza NEGOZIO VODAFONE</t>
  </si>
  <si>
    <t>VIA PIETRO VENTURI</t>
  </si>
  <si>
    <t>VIA PIEVE FOSCIANA</t>
  </si>
  <si>
    <t>VIA POGGIO VERDE</t>
  </si>
  <si>
    <t>VIA VAIANO</t>
  </si>
  <si>
    <t>VIA VICOPISANO</t>
  </si>
  <si>
    <t xml:space="preserve">PIAZZALE DELLA RADIO ANG. VIA ODERISI DA GUBBIO </t>
  </si>
  <si>
    <t>VIA ODERISI DA GUBBIO altezza CHIESA GES' DIVIN LAVORATORE</t>
  </si>
  <si>
    <t xml:space="preserve">VIA CROCCO </t>
  </si>
  <si>
    <t>Via Gaetano Arturo Crocco</t>
  </si>
  <si>
    <t xml:space="preserve">VIA ETTORE FERRARI </t>
  </si>
  <si>
    <t>VIA ETTORE FERRARI</t>
  </si>
  <si>
    <t>VIA PITIGNANO</t>
  </si>
  <si>
    <t>VIA PITIGLANO</t>
  </si>
  <si>
    <t xml:space="preserve">VIA ROMANO GUERRA ANG. ANG. VIA DI MASSIMINA </t>
  </si>
  <si>
    <t>LARGO GUARONI</t>
  </si>
  <si>
    <t>LARGO ALFREDO ORIANI</t>
  </si>
  <si>
    <t xml:space="preserve">PIAZZA DI DONNA OLIMPIA </t>
  </si>
  <si>
    <t>PIAZZA DI DONNA OLIMPIA</t>
  </si>
  <si>
    <t xml:space="preserve">PIAZZA IPPOLITO NIEVO </t>
  </si>
  <si>
    <t>PIAZZA SAN GIOVANNI DI DIO</t>
  </si>
  <si>
    <t xml:space="preserve">PIAZZA SAN GIOVANNI DI DIO </t>
  </si>
  <si>
    <t xml:space="preserve">VIA A. TOSCANI </t>
  </si>
  <si>
    <t>VIA BASILIO BRICCI</t>
  </si>
  <si>
    <t>VIA DEI COLLI PORTUENSI</t>
  </si>
  <si>
    <t xml:space="preserve">LIBRERIA E GAZEBO </t>
  </si>
  <si>
    <t>VIA DEI GONGAZA</t>
  </si>
  <si>
    <t>VIA DEI GONZAGA</t>
  </si>
  <si>
    <t>VIA ISABELLA D'ESTE</t>
  </si>
  <si>
    <t>VIA VIPERA</t>
  </si>
  <si>
    <t xml:space="preserve">PIAZZA COLA DI RIENZO </t>
  </si>
  <si>
    <t>PIAZZA COLA DI RIENZO</t>
  </si>
  <si>
    <t>VIA GIULIO CESARE ang. VIA OTTAVIANO</t>
  </si>
  <si>
    <t xml:space="preserve">PIAZZA MAZZINI LATO VIA MONTEZEBIO </t>
  </si>
  <si>
    <t>PIAZZA MAZZINI</t>
  </si>
  <si>
    <t>VIA PIETRO GIANNONE</t>
  </si>
  <si>
    <t>PIAZZA ORMEA</t>
  </si>
  <si>
    <t>PIAZZA PIO XI ANGOLO VIA LEONE XIII</t>
  </si>
  <si>
    <t>PIAZZA PIO XI</t>
  </si>
  <si>
    <t>VIA BONDI</t>
  </si>
  <si>
    <t>VIA CARDINAL SAN FELICE</t>
  </si>
  <si>
    <t>VIA DI MONTESPACCATO</t>
  </si>
  <si>
    <t>VIA DI TORREVECCHIA</t>
  </si>
  <si>
    <t>GIARDINO PUBBLICO</t>
  </si>
  <si>
    <t>VIA DI VAL CANNUTA</t>
  </si>
  <si>
    <t>VIA GRAZIANO</t>
  </si>
  <si>
    <t>VIA SISTO IV</t>
  </si>
  <si>
    <t>VIALE DI VALLE AURELIA</t>
  </si>
  <si>
    <t>VIA A. AVOLI</t>
  </si>
  <si>
    <t>VIA ANDEZENO</t>
  </si>
  <si>
    <t>VIA COLOGNO MONZESE</t>
  </si>
  <si>
    <t>VIA DELLA STAZIONE DI OTTAVIA</t>
  </si>
  <si>
    <t xml:space="preserve">VIA DELLA STAZIONE DI OTTAVIA </t>
  </si>
  <si>
    <t>VIA DELL'ACQUEDOTTO PAOLO</t>
  </si>
  <si>
    <t xml:space="preserve">VIA DELL'ACQUEDOTTO PAOLO </t>
  </si>
  <si>
    <t>VIA F. BORROMEO</t>
  </si>
  <si>
    <t>VIA FEDERICO BORROMEO</t>
  </si>
  <si>
    <t>VIA PIETRO MAFFI</t>
  </si>
  <si>
    <t>VIA VAL FAVARA</t>
  </si>
  <si>
    <t>VIA POMPEO TROGO</t>
  </si>
  <si>
    <t>VIA VALLE DEI FONTANILI</t>
  </si>
  <si>
    <t xml:space="preserve">PIAZZA MONTELEONE DA SPOLETO </t>
  </si>
  <si>
    <t>PORTICI</t>
  </si>
  <si>
    <t>PIAZZA MONTELEONE DA SPOLETO</t>
  </si>
  <si>
    <t>VIA DELLA STAZIONE DI CESANO</t>
  </si>
  <si>
    <t>VIA CASSIA</t>
  </si>
  <si>
    <t>VIA VALLE DELLA STORTA</t>
  </si>
  <si>
    <t>VIA CASSIA - TRATTO LARGO DELLA GIUSTINIANA</t>
  </si>
  <si>
    <t>VICOLO ANGUILLARESE</t>
  </si>
  <si>
    <t>VIA DELLA FARNESINA</t>
  </si>
  <si>
    <t>VIA DI GROTTAROSSA</t>
  </si>
  <si>
    <t>PARCO PAPACCI</t>
  </si>
  <si>
    <t xml:space="preserve">VIA FERRERO DA CAMBIANO ANG. PIAZZA STELLUTI </t>
  </si>
  <si>
    <t xml:space="preserve">VIA FERRERO DA CAMBIANO ANG. PIAZZA STELLATI </t>
  </si>
  <si>
    <t>VIA INVERIGO</t>
  </si>
  <si>
    <t xml:space="preserve">VIA INVERIGO </t>
  </si>
  <si>
    <t xml:space="preserve">VIA ISCHIA DI CASTRO </t>
  </si>
  <si>
    <t>VIA LA MOLETTA</t>
  </si>
  <si>
    <t>VICINO SCUOLA DE SANTIS</t>
  </si>
  <si>
    <t>VIA MONTI DELLA VALCHETTA</t>
  </si>
  <si>
    <t>AREA GIOCHI FRONTE FONTANA</t>
  </si>
  <si>
    <t>VIA APPIA NUOVA 362/A</t>
  </si>
  <si>
    <t xml:space="preserve">VIA DEGLI ABETI 12 </t>
  </si>
  <si>
    <t>VIA DEGLI ABETI 14</t>
  </si>
  <si>
    <t>CONTESTATE</t>
  </si>
  <si>
    <t>VALIDE</t>
  </si>
  <si>
    <t>SCHEDE VOTATE</t>
  </si>
  <si>
    <t>VOTANTI</t>
  </si>
  <si>
    <t>I MUNICIPIO</t>
  </si>
  <si>
    <t>STEFANO MARIN</t>
  </si>
  <si>
    <t>JACOPO MARIA EMILIANI PESCETELLI</t>
  </si>
  <si>
    <t>ANDREA CASU</t>
  </si>
  <si>
    <t>SABRINA ALFONSI</t>
  </si>
  <si>
    <t>GIUSEPPE LOBEFARO</t>
  </si>
  <si>
    <t>FRANCO MAZZETTO</t>
  </si>
  <si>
    <t>GIUSEPPE GERACE</t>
  </si>
  <si>
    <t>ANDREA ALEMANNI</t>
  </si>
  <si>
    <t>FRANCESCA DEL BELLO</t>
  </si>
  <si>
    <t>ALESSANDRO RICCI</t>
  </si>
  <si>
    <t>GUIDO CAPRARO</t>
  </si>
  <si>
    <t>ANNA MARCON</t>
  </si>
  <si>
    <t>LUCIANO MONTICELLI</t>
  </si>
  <si>
    <t>GIAN POALO GIOVANNELLI</t>
  </si>
  <si>
    <t>2 MUNICIPIO</t>
  </si>
  <si>
    <t>RICCARCO CORBUCCI</t>
  </si>
  <si>
    <t>STEFANO DI SANTO</t>
  </si>
  <si>
    <t>CLAUDIO MARIA RICOZZI</t>
  </si>
  <si>
    <t>PAOLO MARIA MARCHIONNE</t>
  </si>
  <si>
    <t>3 MUNICIPIO</t>
  </si>
  <si>
    <t>CARLO MALTESE</t>
  </si>
  <si>
    <t>MARCO MAURI</t>
  </si>
  <si>
    <t>EMILIANO SCIASCIA</t>
  </si>
  <si>
    <t>IVANO LOVAGLIO</t>
  </si>
  <si>
    <t>DANTE POMPONI</t>
  </si>
  <si>
    <t>ANNA MARIA PROIETTI CESARETTI</t>
  </si>
  <si>
    <t>4 MUNICIPIO</t>
  </si>
  <si>
    <t>STEFANO VEGLIANTI</t>
  </si>
  <si>
    <t>SIMONE ZABEO</t>
  </si>
  <si>
    <t>FRANCO PACELLA</t>
  </si>
  <si>
    <t>FABRIZIO FERRETTI</t>
  </si>
  <si>
    <t>GIAMMARCO PALMIERI</t>
  </si>
  <si>
    <t>MARIANGELA SAVIOLA</t>
  </si>
  <si>
    <t>FABRIZIO FLAMINI</t>
  </si>
  <si>
    <t>5 MUNICIPIO</t>
  </si>
  <si>
    <t>FABRIZIO CREMONESI</t>
  </si>
  <si>
    <t>ROBERTO MASTRANTONIO</t>
  </si>
  <si>
    <t>LORETO POLICELLA</t>
  </si>
  <si>
    <t>MARCO SCIPIONI</t>
  </si>
  <si>
    <t>6 MUNICIPIO</t>
  </si>
  <si>
    <t>MARCODE SIMONI</t>
  </si>
  <si>
    <t>FRANCESCO MORGIA</t>
  </si>
  <si>
    <t>PIETRO TILIA</t>
  </si>
  <si>
    <t>FABRIZIO PATRIARCA</t>
  </si>
  <si>
    <t>MASSIMO PERIFANO</t>
  </si>
  <si>
    <t>DANIELE LACAGNINA</t>
  </si>
  <si>
    <t>SUSANNA MARIA FANTINO</t>
  </si>
  <si>
    <t>7 MUNICIPIO</t>
  </si>
  <si>
    <t>GIANFILIPPO LANGE</t>
  </si>
  <si>
    <t>ANDREA TASSONE</t>
  </si>
  <si>
    <t>PATRIZIA SALIS</t>
  </si>
  <si>
    <t>MARCO NERI</t>
  </si>
  <si>
    <t>MAURIZIO VELOCCIA</t>
  </si>
  <si>
    <t>FABIO FADDA</t>
  </si>
  <si>
    <t>EMANUELA MINO</t>
  </si>
  <si>
    <t>ROBERTO BALDETTI</t>
  </si>
  <si>
    <t>CRISTINA MALTESE</t>
  </si>
  <si>
    <t>CARMELA OMERO</t>
  </si>
  <si>
    <t>RAFFAELE TROILO</t>
  </si>
  <si>
    <t>VALENTINO MANCINELLI</t>
  </si>
  <si>
    <t>ILARIA CECCARELLI</t>
  </si>
  <si>
    <t>NADIA TOMASSINI</t>
  </si>
  <si>
    <t>VALERO BARLETTA</t>
  </si>
  <si>
    <t>14 MUNICIPIO</t>
  </si>
  <si>
    <t>DANIELE TORQUATI</t>
  </si>
  <si>
    <t>SIMONEOMBUEN</t>
  </si>
  <si>
    <t>LA RUSTICA</t>
  </si>
  <si>
    <t>SEGGIO LA RUSTIVA  - 677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</si>
</sst>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left" textRotation="90"/>
    </xf>
    <xf numFmtId="0" fontId="4" fillId="0" borderId="1" xfId="0" applyFont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textRotation="90" wrapText="1"/>
    </xf>
    <xf numFmtId="164" fontId="0" fillId="0" borderId="0" xfId="0" applyNumberForma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0" fillId="0" borderId="1" xfId="0" applyFill="1" applyBorder="1"/>
    <xf numFmtId="0" fontId="8" fillId="0" borderId="0" xfId="0" applyFont="1"/>
    <xf numFmtId="0" fontId="5" fillId="0" borderId="1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left" textRotation="90"/>
    </xf>
    <xf numFmtId="0" fontId="4" fillId="0" borderId="1" xfId="0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textRotation="90" wrapText="1"/>
    </xf>
    <xf numFmtId="0" fontId="8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164" fontId="0" fillId="0" borderId="0" xfId="0" applyNumberFormat="1" applyFill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4">
    <cellStyle name="Normale" xfId="0" builtinId="0"/>
    <cellStyle name="Normale 2" xfId="1"/>
    <cellStyle name="Normale 3" xfId="2"/>
    <cellStyle name="Normale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pane ySplit="2" topLeftCell="A3" activePane="bottomLeft" state="frozen"/>
      <selection pane="bottomLeft" activeCell="A7" sqref="A7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  <col min="5" max="5" width="15.7109375" customWidth="1"/>
    <col min="6" max="6" width="15.28515625" customWidth="1"/>
    <col min="7" max="7" width="12.7109375" customWidth="1"/>
    <col min="8" max="8" width="14.140625" customWidth="1"/>
    <col min="9" max="9" width="16.5703125" customWidth="1"/>
    <col min="10" max="10" width="12.28515625" bestFit="1" customWidth="1"/>
    <col min="11" max="11" width="9" bestFit="1" customWidth="1"/>
    <col min="12" max="12" width="8.85546875" customWidth="1"/>
    <col min="13" max="13" width="12.28515625" bestFit="1" customWidth="1"/>
    <col min="14" max="14" width="7.28515625" bestFit="1" customWidth="1"/>
    <col min="15" max="15" width="8.85546875" bestFit="1" customWidth="1"/>
    <col min="16" max="16" width="8" bestFit="1" customWidth="1"/>
  </cols>
  <sheetData>
    <row r="1" spans="1:16" ht="31.5" customHeight="1">
      <c r="E1" s="34" t="s">
        <v>312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63">
      <c r="A2" s="1" t="s">
        <v>42</v>
      </c>
      <c r="B2" s="1" t="s">
        <v>43</v>
      </c>
      <c r="C2" s="1" t="s">
        <v>44</v>
      </c>
      <c r="D2" s="8" t="s">
        <v>45</v>
      </c>
      <c r="E2" s="12" t="s">
        <v>313</v>
      </c>
      <c r="F2" s="12" t="s">
        <v>314</v>
      </c>
      <c r="G2" s="12" t="s">
        <v>315</v>
      </c>
      <c r="H2" s="12" t="s">
        <v>316</v>
      </c>
      <c r="I2" s="12" t="s">
        <v>317</v>
      </c>
      <c r="J2" s="11" t="s">
        <v>41</v>
      </c>
      <c r="K2" s="11" t="s">
        <v>311</v>
      </c>
      <c r="L2" s="11" t="s">
        <v>1</v>
      </c>
      <c r="M2" s="11" t="s">
        <v>308</v>
      </c>
      <c r="N2" s="11" t="s">
        <v>309</v>
      </c>
      <c r="O2" s="11" t="s">
        <v>0</v>
      </c>
      <c r="P2" s="11" t="s">
        <v>310</v>
      </c>
    </row>
    <row r="3" spans="1:16" ht="31.5" customHeight="1">
      <c r="A3" s="3">
        <v>1</v>
      </c>
      <c r="B3" s="3" t="s">
        <v>46</v>
      </c>
      <c r="C3" s="3"/>
      <c r="D3" s="4" t="s">
        <v>47</v>
      </c>
      <c r="E3" s="14">
        <v>20</v>
      </c>
      <c r="F3" s="14">
        <v>30</v>
      </c>
      <c r="G3" s="14">
        <v>54</v>
      </c>
      <c r="H3" s="14">
        <v>115</v>
      </c>
      <c r="I3" s="14">
        <v>54</v>
      </c>
      <c r="J3" s="14">
        <f>SUM(E3:I3)</f>
        <v>273</v>
      </c>
      <c r="K3" s="14">
        <f>SUM(J3+L3+O3+M3)</f>
        <v>301</v>
      </c>
      <c r="L3" s="14">
        <v>4</v>
      </c>
      <c r="M3" s="14">
        <v>0</v>
      </c>
      <c r="N3" s="14">
        <f>J3+O3</f>
        <v>297</v>
      </c>
      <c r="O3" s="14">
        <v>24</v>
      </c>
      <c r="P3" s="14">
        <f>J3+L3+O3</f>
        <v>301</v>
      </c>
    </row>
    <row r="4" spans="1:16" ht="31.5" customHeight="1">
      <c r="A4" s="3">
        <v>1</v>
      </c>
      <c r="B4" s="3" t="s">
        <v>2</v>
      </c>
      <c r="C4" s="3"/>
      <c r="D4" s="4" t="s">
        <v>2</v>
      </c>
      <c r="E4" s="14">
        <v>101</v>
      </c>
      <c r="F4" s="14">
        <v>45</v>
      </c>
      <c r="G4" s="14">
        <v>168</v>
      </c>
      <c r="H4" s="14">
        <v>313</v>
      </c>
      <c r="I4" s="14">
        <v>117</v>
      </c>
      <c r="J4" s="14">
        <f t="shared" ref="J4:J16" si="0">SUM(E4:I4)</f>
        <v>744</v>
      </c>
      <c r="K4" s="14">
        <f t="shared" ref="K4:K16" si="1">SUM(J4+L4+O4)</f>
        <v>845</v>
      </c>
      <c r="L4" s="14">
        <v>17</v>
      </c>
      <c r="M4" s="14">
        <v>0</v>
      </c>
      <c r="N4" s="14">
        <f t="shared" ref="N4:N16" si="2">J4+O4</f>
        <v>828</v>
      </c>
      <c r="O4" s="14">
        <v>84</v>
      </c>
      <c r="P4" s="14">
        <f t="shared" ref="P4:P16" si="3">J4+L4+O4</f>
        <v>845</v>
      </c>
    </row>
    <row r="5" spans="1:16" ht="31.5" customHeight="1">
      <c r="A5" s="3">
        <v>1</v>
      </c>
      <c r="B5" s="3" t="s">
        <v>48</v>
      </c>
      <c r="C5" s="3"/>
      <c r="D5" s="4" t="s">
        <v>48</v>
      </c>
      <c r="E5" s="14">
        <v>375</v>
      </c>
      <c r="F5" s="14">
        <v>24</v>
      </c>
      <c r="G5" s="14">
        <v>79</v>
      </c>
      <c r="H5" s="14">
        <v>298</v>
      </c>
      <c r="I5" s="14">
        <v>36</v>
      </c>
      <c r="J5" s="14">
        <f t="shared" si="0"/>
        <v>812</v>
      </c>
      <c r="K5" s="14">
        <f t="shared" si="1"/>
        <v>843</v>
      </c>
      <c r="L5" s="14">
        <v>7</v>
      </c>
      <c r="M5" s="14">
        <v>0</v>
      </c>
      <c r="N5" s="14">
        <f t="shared" si="2"/>
        <v>836</v>
      </c>
      <c r="O5" s="14">
        <v>24</v>
      </c>
      <c r="P5" s="14">
        <f t="shared" si="3"/>
        <v>843</v>
      </c>
    </row>
    <row r="6" spans="1:16" ht="31.5" customHeight="1">
      <c r="A6" s="3">
        <v>1</v>
      </c>
      <c r="B6" s="3" t="s">
        <v>49</v>
      </c>
      <c r="C6" s="3"/>
      <c r="D6" s="4" t="s">
        <v>49</v>
      </c>
      <c r="E6" s="14">
        <v>104</v>
      </c>
      <c r="F6" s="14">
        <v>77</v>
      </c>
      <c r="G6" s="14">
        <v>117</v>
      </c>
      <c r="H6" s="14">
        <v>254</v>
      </c>
      <c r="I6" s="14">
        <v>96</v>
      </c>
      <c r="J6" s="14">
        <f t="shared" si="0"/>
        <v>648</v>
      </c>
      <c r="K6" s="14">
        <f t="shared" si="1"/>
        <v>714</v>
      </c>
      <c r="L6" s="14">
        <v>9</v>
      </c>
      <c r="M6" s="14">
        <v>0</v>
      </c>
      <c r="N6" s="14">
        <f t="shared" si="2"/>
        <v>705</v>
      </c>
      <c r="O6" s="14">
        <v>57</v>
      </c>
      <c r="P6" s="14">
        <f t="shared" si="3"/>
        <v>714</v>
      </c>
    </row>
    <row r="7" spans="1:16" ht="31.5" customHeight="1">
      <c r="A7" s="3">
        <v>1</v>
      </c>
      <c r="B7" s="3" t="s">
        <v>50</v>
      </c>
      <c r="C7" s="3"/>
      <c r="D7" s="4" t="s">
        <v>50</v>
      </c>
      <c r="E7" s="14">
        <v>46</v>
      </c>
      <c r="F7" s="14">
        <v>15</v>
      </c>
      <c r="G7" s="14">
        <v>121</v>
      </c>
      <c r="H7" s="14">
        <v>147</v>
      </c>
      <c r="I7" s="14">
        <v>45</v>
      </c>
      <c r="J7" s="14">
        <f t="shared" si="0"/>
        <v>374</v>
      </c>
      <c r="K7" s="14">
        <f t="shared" si="1"/>
        <v>458</v>
      </c>
      <c r="L7" s="14">
        <v>12</v>
      </c>
      <c r="M7" s="14">
        <v>0</v>
      </c>
      <c r="N7" s="14">
        <f t="shared" si="2"/>
        <v>446</v>
      </c>
      <c r="O7" s="14">
        <v>72</v>
      </c>
      <c r="P7" s="14">
        <f t="shared" si="3"/>
        <v>458</v>
      </c>
    </row>
    <row r="8" spans="1:16" ht="31.5" customHeight="1">
      <c r="A8" s="3">
        <v>1</v>
      </c>
      <c r="B8" s="3" t="s">
        <v>51</v>
      </c>
      <c r="C8" s="3"/>
      <c r="D8" s="4" t="s">
        <v>52</v>
      </c>
      <c r="E8" s="14">
        <v>40</v>
      </c>
      <c r="F8" s="14">
        <v>15</v>
      </c>
      <c r="G8" s="14">
        <v>121</v>
      </c>
      <c r="H8" s="14">
        <v>147</v>
      </c>
      <c r="I8" s="14">
        <v>45</v>
      </c>
      <c r="J8" s="14">
        <f t="shared" si="0"/>
        <v>368</v>
      </c>
      <c r="K8" s="14">
        <f t="shared" si="1"/>
        <v>421</v>
      </c>
      <c r="L8" s="14">
        <v>12</v>
      </c>
      <c r="M8" s="14">
        <v>0</v>
      </c>
      <c r="N8" s="14">
        <f t="shared" si="2"/>
        <v>409</v>
      </c>
      <c r="O8" s="14">
        <v>41</v>
      </c>
      <c r="P8" s="14">
        <f t="shared" si="3"/>
        <v>421</v>
      </c>
    </row>
    <row r="9" spans="1:16" ht="31.5" customHeight="1">
      <c r="A9" s="3">
        <v>1</v>
      </c>
      <c r="B9" s="3" t="s">
        <v>53</v>
      </c>
      <c r="C9" s="3"/>
      <c r="D9" s="4" t="s">
        <v>54</v>
      </c>
      <c r="E9" s="14">
        <v>32</v>
      </c>
      <c r="F9" s="14">
        <v>18</v>
      </c>
      <c r="G9" s="14">
        <v>62</v>
      </c>
      <c r="H9" s="14">
        <v>116</v>
      </c>
      <c r="I9" s="14">
        <v>62</v>
      </c>
      <c r="J9" s="14">
        <f t="shared" si="0"/>
        <v>290</v>
      </c>
      <c r="K9" s="14">
        <f t="shared" si="1"/>
        <v>327</v>
      </c>
      <c r="L9" s="14">
        <v>8</v>
      </c>
      <c r="M9" s="14">
        <v>0</v>
      </c>
      <c r="N9" s="14">
        <f t="shared" si="2"/>
        <v>319</v>
      </c>
      <c r="O9" s="14">
        <v>29</v>
      </c>
      <c r="P9" s="14">
        <f t="shared" si="3"/>
        <v>327</v>
      </c>
    </row>
    <row r="10" spans="1:16" ht="31.5" customHeight="1">
      <c r="A10" s="3">
        <v>1</v>
      </c>
      <c r="B10" s="3" t="s">
        <v>55</v>
      </c>
      <c r="C10" s="3"/>
      <c r="D10" s="4" t="s">
        <v>55</v>
      </c>
      <c r="E10" s="14">
        <v>49</v>
      </c>
      <c r="F10" s="14">
        <v>10</v>
      </c>
      <c r="G10" s="14">
        <v>377</v>
      </c>
      <c r="H10" s="14">
        <v>126</v>
      </c>
      <c r="I10" s="14">
        <v>46</v>
      </c>
      <c r="J10" s="14">
        <f t="shared" si="0"/>
        <v>608</v>
      </c>
      <c r="K10" s="14">
        <f t="shared" si="1"/>
        <v>683</v>
      </c>
      <c r="L10" s="14">
        <v>30</v>
      </c>
      <c r="M10" s="14">
        <v>0</v>
      </c>
      <c r="N10" s="14">
        <f t="shared" si="2"/>
        <v>653</v>
      </c>
      <c r="O10" s="14">
        <v>45</v>
      </c>
      <c r="P10" s="14">
        <f t="shared" si="3"/>
        <v>683</v>
      </c>
    </row>
    <row r="11" spans="1:16" ht="31.5" customHeight="1">
      <c r="A11" s="3">
        <v>1</v>
      </c>
      <c r="B11" s="3" t="s">
        <v>56</v>
      </c>
      <c r="C11" s="3"/>
      <c r="D11" s="4" t="s">
        <v>56</v>
      </c>
      <c r="E11" s="14">
        <v>37</v>
      </c>
      <c r="F11" s="14">
        <v>35</v>
      </c>
      <c r="G11" s="14">
        <v>20</v>
      </c>
      <c r="H11" s="14">
        <v>36</v>
      </c>
      <c r="I11" s="14">
        <v>13</v>
      </c>
      <c r="J11" s="14">
        <f t="shared" si="0"/>
        <v>141</v>
      </c>
      <c r="K11" s="14">
        <f t="shared" si="1"/>
        <v>160</v>
      </c>
      <c r="L11" s="14">
        <v>3</v>
      </c>
      <c r="M11" s="14">
        <v>0</v>
      </c>
      <c r="N11" s="14">
        <f t="shared" si="2"/>
        <v>157</v>
      </c>
      <c r="O11" s="14">
        <v>16</v>
      </c>
      <c r="P11" s="14">
        <f t="shared" si="3"/>
        <v>160</v>
      </c>
    </row>
    <row r="12" spans="1:16" ht="31.5" customHeight="1">
      <c r="A12" s="3">
        <v>1</v>
      </c>
      <c r="B12" s="3" t="s">
        <v>57</v>
      </c>
      <c r="C12" s="3"/>
      <c r="D12" s="4" t="s">
        <v>58</v>
      </c>
      <c r="E12" s="14">
        <v>50</v>
      </c>
      <c r="F12" s="14">
        <v>14</v>
      </c>
      <c r="G12" s="14">
        <v>15</v>
      </c>
      <c r="H12" s="14">
        <v>143</v>
      </c>
      <c r="I12" s="14">
        <v>14</v>
      </c>
      <c r="J12" s="14">
        <f t="shared" si="0"/>
        <v>236</v>
      </c>
      <c r="K12" s="14">
        <f t="shared" si="1"/>
        <v>248</v>
      </c>
      <c r="L12" s="14">
        <v>2</v>
      </c>
      <c r="M12" s="14">
        <v>0</v>
      </c>
      <c r="N12" s="14">
        <f t="shared" si="2"/>
        <v>246</v>
      </c>
      <c r="O12" s="14">
        <v>10</v>
      </c>
      <c r="P12" s="14">
        <f t="shared" si="3"/>
        <v>248</v>
      </c>
    </row>
    <row r="13" spans="1:16" ht="31.5" customHeight="1">
      <c r="A13" s="3">
        <v>1</v>
      </c>
      <c r="B13" s="3" t="s">
        <v>254</v>
      </c>
      <c r="C13" s="3"/>
      <c r="D13" s="4" t="s">
        <v>255</v>
      </c>
      <c r="E13" s="14">
        <v>35</v>
      </c>
      <c r="F13" s="14">
        <v>107</v>
      </c>
      <c r="G13" s="14">
        <v>66</v>
      </c>
      <c r="H13" s="14">
        <v>173</v>
      </c>
      <c r="I13" s="14">
        <v>42</v>
      </c>
      <c r="J13" s="14">
        <f t="shared" si="0"/>
        <v>423</v>
      </c>
      <c r="K13" s="14">
        <f t="shared" si="1"/>
        <v>501</v>
      </c>
      <c r="L13" s="14">
        <v>19</v>
      </c>
      <c r="M13" s="14">
        <v>0</v>
      </c>
      <c r="N13" s="14">
        <f t="shared" si="2"/>
        <v>482</v>
      </c>
      <c r="O13" s="14">
        <v>59</v>
      </c>
      <c r="P13" s="14">
        <f t="shared" si="3"/>
        <v>501</v>
      </c>
    </row>
    <row r="14" spans="1:16" ht="31.5" customHeight="1">
      <c r="A14" s="3">
        <v>1</v>
      </c>
      <c r="B14" s="3" t="s">
        <v>256</v>
      </c>
      <c r="C14" s="3"/>
      <c r="D14" s="4" t="s">
        <v>256</v>
      </c>
      <c r="E14" s="14">
        <v>26</v>
      </c>
      <c r="F14" s="14">
        <v>71</v>
      </c>
      <c r="G14" s="14">
        <v>52</v>
      </c>
      <c r="H14" s="14">
        <v>92</v>
      </c>
      <c r="I14" s="14">
        <v>20</v>
      </c>
      <c r="J14" s="14">
        <f t="shared" si="0"/>
        <v>261</v>
      </c>
      <c r="K14" s="14">
        <f t="shared" si="1"/>
        <v>312</v>
      </c>
      <c r="L14" s="14">
        <v>25</v>
      </c>
      <c r="M14" s="14">
        <v>0</v>
      </c>
      <c r="N14" s="14">
        <f t="shared" si="2"/>
        <v>287</v>
      </c>
      <c r="O14" s="14">
        <v>26</v>
      </c>
      <c r="P14" s="14">
        <f t="shared" si="3"/>
        <v>312</v>
      </c>
    </row>
    <row r="15" spans="1:16" ht="31.5" customHeight="1">
      <c r="A15" s="3">
        <v>1</v>
      </c>
      <c r="B15" s="3" t="s">
        <v>257</v>
      </c>
      <c r="C15" s="3"/>
      <c r="D15" s="4" t="s">
        <v>258</v>
      </c>
      <c r="E15" s="14">
        <v>62</v>
      </c>
      <c r="F15" s="14">
        <v>620</v>
      </c>
      <c r="G15" s="14">
        <v>141</v>
      </c>
      <c r="H15" s="14">
        <v>403</v>
      </c>
      <c r="I15" s="14">
        <v>66</v>
      </c>
      <c r="J15" s="14">
        <f t="shared" si="0"/>
        <v>1292</v>
      </c>
      <c r="K15" s="14">
        <f t="shared" si="1"/>
        <v>1432</v>
      </c>
      <c r="L15" s="14">
        <v>22</v>
      </c>
      <c r="M15" s="14">
        <v>0</v>
      </c>
      <c r="N15" s="14">
        <f t="shared" si="2"/>
        <v>1410</v>
      </c>
      <c r="O15" s="14">
        <v>118</v>
      </c>
      <c r="P15" s="14">
        <f t="shared" si="3"/>
        <v>1432</v>
      </c>
    </row>
    <row r="16" spans="1:16" ht="31.5" customHeight="1">
      <c r="A16" s="3">
        <v>1</v>
      </c>
      <c r="B16" s="3" t="s">
        <v>259</v>
      </c>
      <c r="C16" s="3"/>
      <c r="D16" s="4" t="s">
        <v>259</v>
      </c>
      <c r="E16" s="14">
        <v>82</v>
      </c>
      <c r="F16" s="14">
        <v>339</v>
      </c>
      <c r="G16" s="14">
        <v>114</v>
      </c>
      <c r="H16" s="14">
        <v>335</v>
      </c>
      <c r="I16" s="14">
        <v>95</v>
      </c>
      <c r="J16" s="14">
        <f t="shared" si="0"/>
        <v>965</v>
      </c>
      <c r="K16" s="14">
        <f t="shared" si="1"/>
        <v>1058</v>
      </c>
      <c r="L16" s="14">
        <v>13</v>
      </c>
      <c r="M16" s="14">
        <v>0</v>
      </c>
      <c r="N16" s="14">
        <f t="shared" si="2"/>
        <v>1045</v>
      </c>
      <c r="O16" s="14">
        <v>80</v>
      </c>
      <c r="P16" s="14">
        <f t="shared" si="3"/>
        <v>1058</v>
      </c>
    </row>
    <row r="17" spans="5:16">
      <c r="E17">
        <f>SUM(E3:E16)</f>
        <v>1059</v>
      </c>
      <c r="F17">
        <f t="shared" ref="F17:P17" si="4">SUM(F3:F16)</f>
        <v>1420</v>
      </c>
      <c r="G17">
        <f t="shared" si="4"/>
        <v>1507</v>
      </c>
      <c r="H17">
        <f t="shared" si="4"/>
        <v>2698</v>
      </c>
      <c r="I17">
        <f t="shared" si="4"/>
        <v>751</v>
      </c>
      <c r="J17">
        <f t="shared" si="4"/>
        <v>7435</v>
      </c>
      <c r="K17">
        <f t="shared" si="4"/>
        <v>8303</v>
      </c>
      <c r="L17">
        <f t="shared" si="4"/>
        <v>183</v>
      </c>
      <c r="M17">
        <f t="shared" si="4"/>
        <v>0</v>
      </c>
      <c r="N17">
        <f t="shared" si="4"/>
        <v>8120</v>
      </c>
      <c r="O17">
        <f t="shared" si="4"/>
        <v>685</v>
      </c>
      <c r="P17">
        <f t="shared" si="4"/>
        <v>8303</v>
      </c>
    </row>
    <row r="18" spans="5:16">
      <c r="E18" s="19">
        <f>E17/$J$17</f>
        <v>0.14243443174176193</v>
      </c>
      <c r="F18" s="19">
        <f>F17/$J$17</f>
        <v>0.19098856758574312</v>
      </c>
      <c r="G18" s="19">
        <f>G17/$J$17</f>
        <v>0.2026899798251513</v>
      </c>
      <c r="H18" s="19">
        <f>H17/$J$17</f>
        <v>0.36287827841291193</v>
      </c>
      <c r="I18" s="19">
        <f>I17/$J$17</f>
        <v>0.10100874243443174</v>
      </c>
    </row>
  </sheetData>
  <mergeCells count="1">
    <mergeCell ref="E1:P1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pane ySplit="2" topLeftCell="A9" activePane="bottomLeft" state="frozen"/>
      <selection activeCell="B1" sqref="B1"/>
      <selection pane="bottomLeft" sqref="A1:IV65536"/>
    </sheetView>
  </sheetViews>
  <sheetFormatPr defaultRowHeight="15.75"/>
  <cols>
    <col min="1" max="1" width="12.7109375" style="31" customWidth="1"/>
    <col min="2" max="2" width="19.140625" style="32" customWidth="1"/>
    <col min="3" max="18" width="9.7109375" style="26" customWidth="1"/>
    <col min="19" max="16384" width="9.140625" style="26"/>
  </cols>
  <sheetData>
    <row r="1" spans="1:18" ht="31.5" customHeight="1">
      <c r="A1" s="6"/>
      <c r="B1" s="25"/>
      <c r="C1" s="35" t="s">
        <v>327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80.25">
      <c r="A2" s="27" t="s">
        <v>42</v>
      </c>
      <c r="B2" s="28" t="s">
        <v>45</v>
      </c>
      <c r="C2" s="29" t="s">
        <v>318</v>
      </c>
      <c r="D2" s="29" t="s">
        <v>319</v>
      </c>
      <c r="E2" s="29" t="s">
        <v>320</v>
      </c>
      <c r="F2" s="29" t="s">
        <v>321</v>
      </c>
      <c r="G2" s="29" t="s">
        <v>322</v>
      </c>
      <c r="H2" s="29" t="s">
        <v>323</v>
      </c>
      <c r="I2" s="29" t="s">
        <v>324</v>
      </c>
      <c r="J2" s="29" t="s">
        <v>325</v>
      </c>
      <c r="K2" s="29" t="s">
        <v>326</v>
      </c>
      <c r="L2" s="17" t="s">
        <v>41</v>
      </c>
      <c r="M2" s="17" t="s">
        <v>311</v>
      </c>
      <c r="N2" s="17" t="s">
        <v>1</v>
      </c>
      <c r="O2" s="17" t="s">
        <v>308</v>
      </c>
      <c r="P2" s="17" t="s">
        <v>309</v>
      </c>
      <c r="Q2" s="17" t="s">
        <v>0</v>
      </c>
      <c r="R2" s="17" t="s">
        <v>310</v>
      </c>
    </row>
    <row r="3" spans="1:18" ht="31.5" customHeight="1">
      <c r="A3" s="5">
        <v>2</v>
      </c>
      <c r="B3" s="9" t="s">
        <v>4</v>
      </c>
      <c r="C3" s="23">
        <v>68</v>
      </c>
      <c r="D3" s="23">
        <v>257</v>
      </c>
      <c r="E3" s="23">
        <v>48</v>
      </c>
      <c r="F3" s="23">
        <v>136</v>
      </c>
      <c r="G3" s="23">
        <v>16</v>
      </c>
      <c r="H3" s="23">
        <v>17</v>
      </c>
      <c r="I3" s="23">
        <v>137</v>
      </c>
      <c r="J3" s="23">
        <v>18</v>
      </c>
      <c r="K3" s="23">
        <v>74</v>
      </c>
      <c r="L3" s="23">
        <f>SUM(C3:K3)</f>
        <v>771</v>
      </c>
      <c r="M3" s="23">
        <f>SUM(N3,L3,Q3,O3)</f>
        <v>849</v>
      </c>
      <c r="N3" s="23"/>
      <c r="O3" s="23"/>
      <c r="P3" s="23">
        <f>L3+Q3</f>
        <v>849</v>
      </c>
      <c r="Q3" s="23">
        <v>78</v>
      </c>
      <c r="R3" s="23">
        <f>SUM(L3,N3,Q3,O3)</f>
        <v>849</v>
      </c>
    </row>
    <row r="4" spans="1:18" ht="31.5" customHeight="1">
      <c r="A4" s="5">
        <v>2</v>
      </c>
      <c r="B4" s="9" t="s">
        <v>5</v>
      </c>
      <c r="C4" s="23">
        <v>46</v>
      </c>
      <c r="D4" s="23">
        <v>241</v>
      </c>
      <c r="E4" s="23">
        <v>27</v>
      </c>
      <c r="F4" s="23">
        <v>43</v>
      </c>
      <c r="G4" s="23">
        <v>7</v>
      </c>
      <c r="H4" s="23">
        <v>14</v>
      </c>
      <c r="I4" s="23">
        <v>63</v>
      </c>
      <c r="J4" s="23">
        <v>9</v>
      </c>
      <c r="K4" s="23">
        <v>35</v>
      </c>
      <c r="L4" s="23">
        <f t="shared" ref="L4:L20" si="0">SUM(C4:K4)</f>
        <v>485</v>
      </c>
      <c r="M4" s="23">
        <f t="shared" ref="M4:M20" si="1">SUM(N4,L4,Q4,O4)</f>
        <v>520</v>
      </c>
      <c r="N4" s="23">
        <v>9</v>
      </c>
      <c r="O4" s="23"/>
      <c r="P4" s="23">
        <f t="shared" ref="P4:P20" si="2">L4+Q4</f>
        <v>511</v>
      </c>
      <c r="Q4" s="23">
        <v>26</v>
      </c>
      <c r="R4" s="23">
        <f t="shared" ref="R4:R20" si="3">SUM(L4,N4,Q4,O4)</f>
        <v>520</v>
      </c>
    </row>
    <row r="5" spans="1:18" ht="31.5" customHeight="1">
      <c r="A5" s="5">
        <v>2</v>
      </c>
      <c r="B5" s="9" t="s">
        <v>6</v>
      </c>
      <c r="C5" s="23">
        <v>46</v>
      </c>
      <c r="D5" s="23">
        <v>62</v>
      </c>
      <c r="E5" s="23">
        <v>15</v>
      </c>
      <c r="F5" s="23">
        <v>58</v>
      </c>
      <c r="G5" s="23">
        <v>32</v>
      </c>
      <c r="H5" s="23">
        <v>10</v>
      </c>
      <c r="I5" s="23">
        <v>68</v>
      </c>
      <c r="J5" s="23">
        <v>9</v>
      </c>
      <c r="K5" s="23">
        <v>16</v>
      </c>
      <c r="L5" s="23">
        <f t="shared" si="0"/>
        <v>316</v>
      </c>
      <c r="M5" s="23">
        <f t="shared" si="1"/>
        <v>375</v>
      </c>
      <c r="N5" s="23">
        <v>19</v>
      </c>
      <c r="O5" s="23"/>
      <c r="P5" s="23">
        <f t="shared" si="2"/>
        <v>356</v>
      </c>
      <c r="Q5" s="23">
        <v>40</v>
      </c>
      <c r="R5" s="23">
        <f t="shared" si="3"/>
        <v>375</v>
      </c>
    </row>
    <row r="6" spans="1:18" ht="31.5" customHeight="1">
      <c r="A6" s="5">
        <v>2</v>
      </c>
      <c r="B6" s="9" t="s">
        <v>59</v>
      </c>
      <c r="C6" s="23">
        <v>15</v>
      </c>
      <c r="D6" s="23">
        <v>42</v>
      </c>
      <c r="E6" s="23">
        <v>13</v>
      </c>
      <c r="F6" s="23">
        <v>21</v>
      </c>
      <c r="G6" s="23">
        <v>3</v>
      </c>
      <c r="H6" s="23">
        <v>2</v>
      </c>
      <c r="I6" s="23">
        <v>29</v>
      </c>
      <c r="J6" s="23">
        <v>6</v>
      </c>
      <c r="K6" s="23">
        <v>148</v>
      </c>
      <c r="L6" s="23">
        <f t="shared" si="0"/>
        <v>279</v>
      </c>
      <c r="M6" s="23">
        <f t="shared" si="1"/>
        <v>311</v>
      </c>
      <c r="N6" s="23">
        <v>6</v>
      </c>
      <c r="O6" s="23"/>
      <c r="P6" s="23">
        <f t="shared" si="2"/>
        <v>305</v>
      </c>
      <c r="Q6" s="23">
        <v>26</v>
      </c>
      <c r="R6" s="23">
        <f t="shared" si="3"/>
        <v>311</v>
      </c>
    </row>
    <row r="7" spans="1:18" ht="31.5" customHeight="1">
      <c r="A7" s="5">
        <v>2</v>
      </c>
      <c r="B7" s="9" t="s">
        <v>60</v>
      </c>
      <c r="C7" s="23">
        <v>51</v>
      </c>
      <c r="D7" s="23">
        <v>64</v>
      </c>
      <c r="E7" s="23">
        <v>41</v>
      </c>
      <c r="F7" s="23">
        <v>89</v>
      </c>
      <c r="G7" s="23">
        <v>10</v>
      </c>
      <c r="H7" s="23">
        <v>11</v>
      </c>
      <c r="I7" s="23">
        <v>132</v>
      </c>
      <c r="J7" s="23">
        <v>17</v>
      </c>
      <c r="K7" s="23">
        <v>62</v>
      </c>
      <c r="L7" s="23">
        <f t="shared" si="0"/>
        <v>477</v>
      </c>
      <c r="M7" s="23">
        <f t="shared" si="1"/>
        <v>585</v>
      </c>
      <c r="N7" s="23">
        <v>12</v>
      </c>
      <c r="O7" s="23"/>
      <c r="P7" s="23">
        <f t="shared" si="2"/>
        <v>573</v>
      </c>
      <c r="Q7" s="23">
        <v>96</v>
      </c>
      <c r="R7" s="23">
        <f t="shared" si="3"/>
        <v>585</v>
      </c>
    </row>
    <row r="8" spans="1:18" ht="31.5" customHeight="1">
      <c r="A8" s="5">
        <v>2</v>
      </c>
      <c r="B8" s="9" t="s">
        <v>61</v>
      </c>
      <c r="C8" s="23">
        <v>49</v>
      </c>
      <c r="D8" s="23">
        <v>67</v>
      </c>
      <c r="E8" s="23">
        <v>33</v>
      </c>
      <c r="F8" s="23">
        <v>58</v>
      </c>
      <c r="G8" s="23">
        <v>200</v>
      </c>
      <c r="H8" s="23">
        <v>7</v>
      </c>
      <c r="I8" s="23">
        <v>72</v>
      </c>
      <c r="J8" s="23">
        <v>13</v>
      </c>
      <c r="K8" s="23">
        <v>17</v>
      </c>
      <c r="L8" s="23">
        <f t="shared" si="0"/>
        <v>516</v>
      </c>
      <c r="M8" s="23">
        <f t="shared" si="1"/>
        <v>580</v>
      </c>
      <c r="N8" s="23">
        <v>15</v>
      </c>
      <c r="O8" s="23"/>
      <c r="P8" s="23">
        <f t="shared" si="2"/>
        <v>565</v>
      </c>
      <c r="Q8" s="23">
        <v>49</v>
      </c>
      <c r="R8" s="23">
        <f t="shared" si="3"/>
        <v>580</v>
      </c>
    </row>
    <row r="9" spans="1:18" ht="31.5" customHeight="1">
      <c r="A9" s="5">
        <v>2</v>
      </c>
      <c r="B9" s="9" t="s">
        <v>62</v>
      </c>
      <c r="C9" s="23">
        <v>18</v>
      </c>
      <c r="D9" s="23">
        <v>49</v>
      </c>
      <c r="E9" s="23">
        <v>13</v>
      </c>
      <c r="F9" s="23">
        <v>21</v>
      </c>
      <c r="G9" s="23">
        <v>5</v>
      </c>
      <c r="H9" s="23">
        <v>3</v>
      </c>
      <c r="I9" s="23">
        <v>34</v>
      </c>
      <c r="J9" s="23">
        <v>3</v>
      </c>
      <c r="K9" s="23">
        <v>43</v>
      </c>
      <c r="L9" s="23">
        <f t="shared" si="0"/>
        <v>189</v>
      </c>
      <c r="M9" s="23">
        <f t="shared" si="1"/>
        <v>202</v>
      </c>
      <c r="N9" s="23"/>
      <c r="O9" s="23"/>
      <c r="P9" s="23">
        <f t="shared" si="2"/>
        <v>202</v>
      </c>
      <c r="Q9" s="23">
        <v>13</v>
      </c>
      <c r="R9" s="23">
        <f t="shared" si="3"/>
        <v>202</v>
      </c>
    </row>
    <row r="10" spans="1:18" ht="31.5" customHeight="1">
      <c r="A10" s="5">
        <v>2</v>
      </c>
      <c r="B10" s="9" t="s">
        <v>63</v>
      </c>
      <c r="C10" s="23">
        <v>91</v>
      </c>
      <c r="D10" s="23">
        <v>78</v>
      </c>
      <c r="E10" s="23">
        <v>29</v>
      </c>
      <c r="F10" s="23">
        <v>53</v>
      </c>
      <c r="G10" s="23">
        <v>11</v>
      </c>
      <c r="H10" s="23">
        <v>13</v>
      </c>
      <c r="I10" s="23">
        <v>122</v>
      </c>
      <c r="J10" s="23">
        <v>5</v>
      </c>
      <c r="K10" s="23">
        <v>7</v>
      </c>
      <c r="L10" s="23">
        <f t="shared" si="0"/>
        <v>409</v>
      </c>
      <c r="M10" s="23">
        <f t="shared" si="1"/>
        <v>475</v>
      </c>
      <c r="N10" s="23">
        <v>38</v>
      </c>
      <c r="O10" s="23"/>
      <c r="P10" s="23">
        <f t="shared" si="2"/>
        <v>437</v>
      </c>
      <c r="Q10" s="23">
        <v>28</v>
      </c>
      <c r="R10" s="23">
        <f t="shared" si="3"/>
        <v>475</v>
      </c>
    </row>
    <row r="11" spans="1:18" ht="31.5" customHeight="1">
      <c r="A11" s="5">
        <v>2</v>
      </c>
      <c r="B11" s="9" t="s">
        <v>64</v>
      </c>
      <c r="C11" s="23">
        <v>58</v>
      </c>
      <c r="D11" s="23">
        <v>374</v>
      </c>
      <c r="E11" s="23">
        <v>34</v>
      </c>
      <c r="F11" s="23">
        <v>50</v>
      </c>
      <c r="G11" s="23">
        <v>8</v>
      </c>
      <c r="H11" s="23">
        <v>10</v>
      </c>
      <c r="I11" s="23">
        <v>76</v>
      </c>
      <c r="J11" s="23">
        <v>4</v>
      </c>
      <c r="K11" s="23">
        <v>27</v>
      </c>
      <c r="L11" s="23">
        <f t="shared" si="0"/>
        <v>641</v>
      </c>
      <c r="M11" s="23">
        <f t="shared" si="1"/>
        <v>683</v>
      </c>
      <c r="N11" s="23">
        <v>11</v>
      </c>
      <c r="O11" s="23"/>
      <c r="P11" s="23">
        <f t="shared" si="2"/>
        <v>672</v>
      </c>
      <c r="Q11" s="23">
        <v>31</v>
      </c>
      <c r="R11" s="23">
        <f t="shared" si="3"/>
        <v>683</v>
      </c>
    </row>
    <row r="12" spans="1:18" ht="31.5" customHeight="1">
      <c r="A12" s="5">
        <v>2</v>
      </c>
      <c r="B12" s="9" t="s">
        <v>65</v>
      </c>
      <c r="C12" s="23">
        <v>163</v>
      </c>
      <c r="D12" s="23">
        <v>181</v>
      </c>
      <c r="E12" s="23">
        <v>73</v>
      </c>
      <c r="F12" s="23">
        <v>110</v>
      </c>
      <c r="G12" s="23">
        <v>19</v>
      </c>
      <c r="H12" s="23">
        <v>9</v>
      </c>
      <c r="I12" s="23">
        <v>166</v>
      </c>
      <c r="J12" s="23">
        <v>5</v>
      </c>
      <c r="K12" s="23">
        <v>36</v>
      </c>
      <c r="L12" s="23">
        <f t="shared" si="0"/>
        <v>762</v>
      </c>
      <c r="M12" s="23">
        <f t="shared" si="1"/>
        <v>848</v>
      </c>
      <c r="N12" s="23"/>
      <c r="O12" s="23"/>
      <c r="P12" s="23">
        <f t="shared" si="2"/>
        <v>848</v>
      </c>
      <c r="Q12" s="23">
        <v>86</v>
      </c>
      <c r="R12" s="23">
        <f t="shared" si="3"/>
        <v>848</v>
      </c>
    </row>
    <row r="13" spans="1:18" ht="31.5" customHeight="1">
      <c r="A13" s="5">
        <v>2</v>
      </c>
      <c r="B13" s="9" t="s">
        <v>66</v>
      </c>
      <c r="C13" s="23">
        <v>51</v>
      </c>
      <c r="D13" s="23">
        <v>80</v>
      </c>
      <c r="E13" s="23">
        <v>46</v>
      </c>
      <c r="F13" s="23">
        <v>58</v>
      </c>
      <c r="G13" s="23">
        <v>6</v>
      </c>
      <c r="H13" s="23">
        <v>10</v>
      </c>
      <c r="I13" s="23">
        <v>129</v>
      </c>
      <c r="J13" s="23">
        <v>14</v>
      </c>
      <c r="K13" s="23">
        <v>30</v>
      </c>
      <c r="L13" s="23">
        <f t="shared" si="0"/>
        <v>424</v>
      </c>
      <c r="M13" s="23">
        <f t="shared" si="1"/>
        <v>489</v>
      </c>
      <c r="N13" s="23">
        <v>11</v>
      </c>
      <c r="O13" s="23"/>
      <c r="P13" s="23">
        <f t="shared" si="2"/>
        <v>478</v>
      </c>
      <c r="Q13" s="23">
        <v>54</v>
      </c>
      <c r="R13" s="23">
        <f t="shared" si="3"/>
        <v>489</v>
      </c>
    </row>
    <row r="14" spans="1:18" ht="31.5" customHeight="1">
      <c r="A14" s="5">
        <v>2</v>
      </c>
      <c r="B14" s="9" t="s">
        <v>67</v>
      </c>
      <c r="C14" s="23">
        <v>18</v>
      </c>
      <c r="D14" s="23">
        <v>50</v>
      </c>
      <c r="E14" s="23">
        <v>20</v>
      </c>
      <c r="F14" s="23">
        <v>41</v>
      </c>
      <c r="G14" s="23">
        <v>6</v>
      </c>
      <c r="H14" s="23">
        <v>2</v>
      </c>
      <c r="I14" s="23">
        <v>24</v>
      </c>
      <c r="J14" s="23">
        <v>1</v>
      </c>
      <c r="K14" s="23">
        <v>255</v>
      </c>
      <c r="L14" s="23">
        <f t="shared" si="0"/>
        <v>417</v>
      </c>
      <c r="M14" s="23">
        <f t="shared" si="1"/>
        <v>456</v>
      </c>
      <c r="N14" s="23">
        <v>9</v>
      </c>
      <c r="O14" s="23"/>
      <c r="P14" s="23">
        <f t="shared" si="2"/>
        <v>447</v>
      </c>
      <c r="Q14" s="23">
        <v>30</v>
      </c>
      <c r="R14" s="23">
        <f t="shared" si="3"/>
        <v>456</v>
      </c>
    </row>
    <row r="15" spans="1:18" ht="31.5" customHeight="1">
      <c r="A15" s="5">
        <v>2</v>
      </c>
      <c r="B15" s="9" t="s">
        <v>68</v>
      </c>
      <c r="C15" s="30">
        <v>39</v>
      </c>
      <c r="D15" s="30">
        <v>36</v>
      </c>
      <c r="E15" s="30">
        <v>183</v>
      </c>
      <c r="F15" s="30">
        <v>92</v>
      </c>
      <c r="G15" s="30">
        <v>9</v>
      </c>
      <c r="H15" s="30">
        <v>184</v>
      </c>
      <c r="I15" s="30">
        <v>34</v>
      </c>
      <c r="J15" s="30">
        <v>28</v>
      </c>
      <c r="K15" s="30">
        <v>9</v>
      </c>
      <c r="L15" s="23">
        <f t="shared" si="0"/>
        <v>614</v>
      </c>
      <c r="M15" s="23">
        <f t="shared" si="1"/>
        <v>614</v>
      </c>
      <c r="N15" s="23"/>
      <c r="O15" s="23"/>
      <c r="P15" s="23">
        <f t="shared" si="2"/>
        <v>614</v>
      </c>
      <c r="Q15" s="23"/>
      <c r="R15" s="23">
        <f t="shared" si="3"/>
        <v>614</v>
      </c>
    </row>
    <row r="16" spans="1:18" ht="31.5" customHeight="1">
      <c r="A16" s="5">
        <v>2</v>
      </c>
      <c r="B16" s="9" t="s">
        <v>69</v>
      </c>
      <c r="C16" s="30">
        <v>19</v>
      </c>
      <c r="D16" s="30">
        <v>15</v>
      </c>
      <c r="E16" s="30">
        <v>89</v>
      </c>
      <c r="F16" s="30">
        <v>107</v>
      </c>
      <c r="G16" s="30">
        <v>1</v>
      </c>
      <c r="H16" s="30">
        <v>217</v>
      </c>
      <c r="I16" s="30">
        <v>12</v>
      </c>
      <c r="J16" s="30">
        <v>16</v>
      </c>
      <c r="K16" s="30">
        <v>5</v>
      </c>
      <c r="L16" s="23">
        <f t="shared" si="0"/>
        <v>481</v>
      </c>
      <c r="M16" s="23">
        <f t="shared" si="1"/>
        <v>481</v>
      </c>
      <c r="N16" s="23"/>
      <c r="O16" s="23"/>
      <c r="P16" s="23">
        <f t="shared" si="2"/>
        <v>481</v>
      </c>
      <c r="Q16" s="23"/>
      <c r="R16" s="23">
        <f t="shared" si="3"/>
        <v>481</v>
      </c>
    </row>
    <row r="17" spans="1:18" ht="31.5" customHeight="1">
      <c r="A17" s="5">
        <v>2</v>
      </c>
      <c r="B17" s="9" t="s">
        <v>70</v>
      </c>
      <c r="C17" s="30">
        <v>33</v>
      </c>
      <c r="D17" s="30">
        <v>87</v>
      </c>
      <c r="E17" s="30">
        <v>110</v>
      </c>
      <c r="F17" s="30">
        <v>111</v>
      </c>
      <c r="G17" s="30">
        <v>7</v>
      </c>
      <c r="H17" s="30">
        <v>68</v>
      </c>
      <c r="I17" s="30">
        <v>51</v>
      </c>
      <c r="J17" s="30">
        <v>21</v>
      </c>
      <c r="K17" s="30">
        <v>6</v>
      </c>
      <c r="L17" s="23">
        <f t="shared" si="0"/>
        <v>494</v>
      </c>
      <c r="M17" s="23">
        <f t="shared" si="1"/>
        <v>494</v>
      </c>
      <c r="N17" s="23"/>
      <c r="O17" s="23"/>
      <c r="P17" s="23">
        <f t="shared" si="2"/>
        <v>494</v>
      </c>
      <c r="Q17" s="23"/>
      <c r="R17" s="23">
        <f t="shared" si="3"/>
        <v>494</v>
      </c>
    </row>
    <row r="18" spans="1:18" ht="31.5" customHeight="1">
      <c r="A18" s="5">
        <v>2</v>
      </c>
      <c r="B18" s="9" t="s">
        <v>71</v>
      </c>
      <c r="C18" s="30">
        <v>53</v>
      </c>
      <c r="D18" s="30">
        <v>21</v>
      </c>
      <c r="E18" s="30">
        <v>160</v>
      </c>
      <c r="F18" s="30">
        <v>138</v>
      </c>
      <c r="G18" s="30">
        <v>1</v>
      </c>
      <c r="H18" s="30">
        <v>144</v>
      </c>
      <c r="I18" s="30">
        <v>57</v>
      </c>
      <c r="J18" s="30">
        <v>25</v>
      </c>
      <c r="K18" s="30">
        <v>6</v>
      </c>
      <c r="L18" s="23">
        <f t="shared" si="0"/>
        <v>605</v>
      </c>
      <c r="M18" s="23">
        <f t="shared" si="1"/>
        <v>605</v>
      </c>
      <c r="N18" s="23"/>
      <c r="O18" s="23"/>
      <c r="P18" s="23">
        <f t="shared" si="2"/>
        <v>605</v>
      </c>
      <c r="Q18" s="23"/>
      <c r="R18" s="23">
        <f t="shared" si="3"/>
        <v>605</v>
      </c>
    </row>
    <row r="19" spans="1:18" ht="31.5" customHeight="1">
      <c r="A19" s="5">
        <v>2</v>
      </c>
      <c r="B19" s="9" t="s">
        <v>72</v>
      </c>
      <c r="C19" s="23">
        <v>16</v>
      </c>
      <c r="D19" s="23">
        <v>24</v>
      </c>
      <c r="E19" s="23">
        <v>67</v>
      </c>
      <c r="F19" s="23">
        <v>280</v>
      </c>
      <c r="G19" s="23">
        <v>8</v>
      </c>
      <c r="H19" s="23">
        <v>101</v>
      </c>
      <c r="I19" s="23">
        <v>40</v>
      </c>
      <c r="J19" s="23">
        <v>45</v>
      </c>
      <c r="K19" s="23">
        <v>8</v>
      </c>
      <c r="L19" s="23">
        <f t="shared" si="0"/>
        <v>589</v>
      </c>
      <c r="M19" s="23">
        <f t="shared" si="1"/>
        <v>662</v>
      </c>
      <c r="N19" s="23">
        <v>12</v>
      </c>
      <c r="O19" s="23"/>
      <c r="P19" s="23">
        <f t="shared" si="2"/>
        <v>650</v>
      </c>
      <c r="Q19" s="23">
        <v>61</v>
      </c>
      <c r="R19" s="23">
        <f t="shared" si="3"/>
        <v>662</v>
      </c>
    </row>
    <row r="20" spans="1:18" ht="31.5" customHeight="1">
      <c r="A20" s="5">
        <v>2</v>
      </c>
      <c r="B20" s="9" t="s">
        <v>73</v>
      </c>
      <c r="C20" s="23">
        <v>20</v>
      </c>
      <c r="D20" s="23">
        <v>18</v>
      </c>
      <c r="E20" s="23">
        <v>83</v>
      </c>
      <c r="F20" s="23">
        <v>57</v>
      </c>
      <c r="G20" s="23">
        <v>5</v>
      </c>
      <c r="H20" s="23">
        <v>52</v>
      </c>
      <c r="I20" s="23">
        <v>16</v>
      </c>
      <c r="J20" s="23">
        <v>66</v>
      </c>
      <c r="K20" s="23">
        <v>2</v>
      </c>
      <c r="L20" s="23">
        <f t="shared" si="0"/>
        <v>319</v>
      </c>
      <c r="M20" s="23">
        <f t="shared" si="1"/>
        <v>343</v>
      </c>
      <c r="N20" s="23">
        <v>6</v>
      </c>
      <c r="O20" s="23"/>
      <c r="P20" s="23">
        <f t="shared" si="2"/>
        <v>337</v>
      </c>
      <c r="Q20" s="23">
        <v>18</v>
      </c>
      <c r="R20" s="23">
        <f t="shared" si="3"/>
        <v>343</v>
      </c>
    </row>
    <row r="21" spans="1:18">
      <c r="C21" s="26">
        <f>SUM(C3:C20)</f>
        <v>854</v>
      </c>
      <c r="D21" s="26">
        <f t="shared" ref="D21:R21" si="4">SUM(D3:D20)</f>
        <v>1746</v>
      </c>
      <c r="E21" s="26">
        <f t="shared" si="4"/>
        <v>1084</v>
      </c>
      <c r="F21" s="26">
        <f t="shared" si="4"/>
        <v>1523</v>
      </c>
      <c r="G21" s="26">
        <f t="shared" si="4"/>
        <v>354</v>
      </c>
      <c r="H21" s="26">
        <f t="shared" si="4"/>
        <v>874</v>
      </c>
      <c r="I21" s="26">
        <f t="shared" si="4"/>
        <v>1262</v>
      </c>
      <c r="J21" s="26">
        <f t="shared" si="4"/>
        <v>305</v>
      </c>
      <c r="K21" s="26">
        <f t="shared" si="4"/>
        <v>786</v>
      </c>
      <c r="L21" s="26">
        <f t="shared" si="4"/>
        <v>8788</v>
      </c>
      <c r="M21" s="26">
        <f t="shared" si="4"/>
        <v>9572</v>
      </c>
      <c r="N21" s="26">
        <f t="shared" si="4"/>
        <v>148</v>
      </c>
      <c r="O21" s="26">
        <f t="shared" si="4"/>
        <v>0</v>
      </c>
      <c r="P21" s="26">
        <f t="shared" si="4"/>
        <v>9424</v>
      </c>
      <c r="Q21" s="26">
        <f t="shared" si="4"/>
        <v>636</v>
      </c>
      <c r="R21" s="26">
        <f t="shared" si="4"/>
        <v>9572</v>
      </c>
    </row>
    <row r="22" spans="1:18">
      <c r="C22" s="33">
        <f>C21/$L$21</f>
        <v>9.7177969959035049E-2</v>
      </c>
      <c r="D22" s="33">
        <f t="shared" ref="D22:K22" si="5">D21/$L$21</f>
        <v>0.19868001820664544</v>
      </c>
      <c r="E22" s="33">
        <f t="shared" si="5"/>
        <v>0.12335002275830678</v>
      </c>
      <c r="F22" s="33">
        <f t="shared" si="5"/>
        <v>0.17330450614474283</v>
      </c>
      <c r="G22" s="33">
        <f t="shared" si="5"/>
        <v>4.0282203004096497E-2</v>
      </c>
      <c r="H22" s="33">
        <f t="shared" si="5"/>
        <v>9.9453800637232595E-2</v>
      </c>
      <c r="I22" s="33">
        <f t="shared" si="5"/>
        <v>0.1436049157942649</v>
      </c>
      <c r="J22" s="33">
        <f t="shared" si="5"/>
        <v>3.4706417842512514E-2</v>
      </c>
      <c r="K22" s="33">
        <f t="shared" si="5"/>
        <v>8.9440145653163411E-2</v>
      </c>
    </row>
  </sheetData>
  <mergeCells count="1">
    <mergeCell ref="C1:R1"/>
  </mergeCells>
  <phoneticPr fontId="7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pane ySplit="2" topLeftCell="A3" activePane="bottomLeft" state="frozen"/>
      <selection pane="bottomLeft" activeCell="F27" sqref="F27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  <col min="10" max="10" width="9.7109375" bestFit="1" customWidth="1"/>
  </cols>
  <sheetData>
    <row r="1" spans="1:15" ht="18.75">
      <c r="E1" s="34" t="s">
        <v>332</v>
      </c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84">
      <c r="A2" s="15" t="s">
        <v>42</v>
      </c>
      <c r="B2" s="15" t="s">
        <v>43</v>
      </c>
      <c r="C2" s="15" t="s">
        <v>44</v>
      </c>
      <c r="D2" s="16" t="s">
        <v>45</v>
      </c>
      <c r="E2" s="18" t="s">
        <v>328</v>
      </c>
      <c r="F2" s="18" t="s">
        <v>329</v>
      </c>
      <c r="G2" s="18" t="s">
        <v>330</v>
      </c>
      <c r="H2" s="18" t="s">
        <v>331</v>
      </c>
      <c r="I2" s="17" t="s">
        <v>41</v>
      </c>
      <c r="J2" s="17" t="s">
        <v>311</v>
      </c>
      <c r="K2" s="17" t="s">
        <v>1</v>
      </c>
      <c r="L2" s="17" t="s">
        <v>308</v>
      </c>
      <c r="M2" s="17" t="s">
        <v>309</v>
      </c>
      <c r="N2" s="17" t="s">
        <v>0</v>
      </c>
      <c r="O2" s="17" t="s">
        <v>310</v>
      </c>
    </row>
    <row r="3" spans="1:15" ht="31.5" customHeight="1">
      <c r="A3" s="3">
        <v>3</v>
      </c>
      <c r="B3" s="3" t="s">
        <v>7</v>
      </c>
      <c r="C3" s="3"/>
      <c r="D3" s="4" t="s">
        <v>7</v>
      </c>
      <c r="E3" s="14">
        <v>61</v>
      </c>
      <c r="F3" s="14">
        <v>17</v>
      </c>
      <c r="G3" s="14">
        <v>181</v>
      </c>
      <c r="H3" s="14">
        <v>123</v>
      </c>
      <c r="I3" s="14">
        <f>SUM(E3:H3)</f>
        <v>382</v>
      </c>
      <c r="J3" s="14">
        <f>SUM(K3,N3,I3)</f>
        <v>394</v>
      </c>
      <c r="K3" s="14">
        <v>3</v>
      </c>
      <c r="L3" s="14"/>
      <c r="M3" s="14">
        <f>I3+N3</f>
        <v>391</v>
      </c>
      <c r="N3" s="14">
        <v>9</v>
      </c>
      <c r="O3" s="14">
        <f>SUM(I3,N3,K3)</f>
        <v>394</v>
      </c>
    </row>
    <row r="4" spans="1:15" ht="31.5" customHeight="1">
      <c r="A4" s="3">
        <v>3</v>
      </c>
      <c r="B4" s="3" t="s">
        <v>10</v>
      </c>
      <c r="C4" s="3"/>
      <c r="D4" s="4" t="s">
        <v>74</v>
      </c>
      <c r="E4" s="14">
        <v>199</v>
      </c>
      <c r="F4" s="14">
        <v>19</v>
      </c>
      <c r="G4" s="14">
        <v>54</v>
      </c>
      <c r="H4" s="14">
        <v>240</v>
      </c>
      <c r="I4" s="14">
        <f t="shared" ref="I4:I25" si="0">SUM(E4:H4)</f>
        <v>512</v>
      </c>
      <c r="J4" s="14">
        <f t="shared" ref="J4:J25" si="1">SUM(K4,N4,I4)</f>
        <v>525</v>
      </c>
      <c r="K4" s="14">
        <v>13</v>
      </c>
      <c r="L4" s="14"/>
      <c r="M4" s="14">
        <f t="shared" ref="M4:M25" si="2">I4+N4</f>
        <v>512</v>
      </c>
      <c r="N4" s="14"/>
      <c r="O4" s="14">
        <f t="shared" ref="O4:O25" si="3">SUM(I4,N4,K4)</f>
        <v>525</v>
      </c>
    </row>
    <row r="5" spans="1:15" ht="31.5" customHeight="1">
      <c r="A5" s="3">
        <v>3</v>
      </c>
      <c r="B5" s="3" t="s">
        <v>75</v>
      </c>
      <c r="C5" s="3"/>
      <c r="D5" s="4" t="s">
        <v>75</v>
      </c>
      <c r="E5" s="14">
        <v>90</v>
      </c>
      <c r="F5" s="14">
        <v>9</v>
      </c>
      <c r="G5" s="14">
        <v>8</v>
      </c>
      <c r="H5" s="14">
        <v>111</v>
      </c>
      <c r="I5" s="14">
        <f t="shared" si="0"/>
        <v>218</v>
      </c>
      <c r="J5" s="14">
        <f t="shared" si="1"/>
        <v>287</v>
      </c>
      <c r="K5" s="14">
        <v>3</v>
      </c>
      <c r="L5" s="14"/>
      <c r="M5" s="14">
        <f t="shared" si="2"/>
        <v>284</v>
      </c>
      <c r="N5" s="14">
        <v>66</v>
      </c>
      <c r="O5" s="14">
        <f t="shared" si="3"/>
        <v>287</v>
      </c>
    </row>
    <row r="6" spans="1:15" ht="31.5" customHeight="1">
      <c r="A6" s="3">
        <v>3</v>
      </c>
      <c r="B6" s="3" t="s">
        <v>76</v>
      </c>
      <c r="C6" s="3"/>
      <c r="D6" s="4" t="s">
        <v>76</v>
      </c>
      <c r="E6" s="14">
        <v>34</v>
      </c>
      <c r="F6" s="14">
        <v>8</v>
      </c>
      <c r="G6" s="14">
        <v>19</v>
      </c>
      <c r="H6" s="14">
        <v>51</v>
      </c>
      <c r="I6" s="14">
        <f t="shared" si="0"/>
        <v>112</v>
      </c>
      <c r="J6" s="14">
        <f t="shared" si="1"/>
        <v>135</v>
      </c>
      <c r="K6" s="14">
        <v>6</v>
      </c>
      <c r="L6" s="14"/>
      <c r="M6" s="14">
        <f t="shared" si="2"/>
        <v>129</v>
      </c>
      <c r="N6" s="14">
        <v>17</v>
      </c>
      <c r="O6" s="14">
        <f t="shared" si="3"/>
        <v>135</v>
      </c>
    </row>
    <row r="7" spans="1:15" ht="31.5" customHeight="1">
      <c r="A7" s="3">
        <v>3</v>
      </c>
      <c r="B7" s="3" t="s">
        <v>77</v>
      </c>
      <c r="C7" s="3"/>
      <c r="D7" s="4" t="s">
        <v>77</v>
      </c>
      <c r="E7" s="14">
        <v>112</v>
      </c>
      <c r="F7" s="14">
        <v>8</v>
      </c>
      <c r="G7" s="14">
        <v>45</v>
      </c>
      <c r="H7" s="14">
        <v>160</v>
      </c>
      <c r="I7" s="14">
        <f t="shared" si="0"/>
        <v>325</v>
      </c>
      <c r="J7" s="14">
        <f t="shared" si="1"/>
        <v>333</v>
      </c>
      <c r="K7" s="14">
        <v>5</v>
      </c>
      <c r="L7" s="14"/>
      <c r="M7" s="14">
        <f t="shared" si="2"/>
        <v>328</v>
      </c>
      <c r="N7" s="14">
        <v>3</v>
      </c>
      <c r="O7" s="14">
        <f t="shared" si="3"/>
        <v>333</v>
      </c>
    </row>
    <row r="8" spans="1:15" ht="31.5" customHeight="1">
      <c r="A8" s="3">
        <v>3</v>
      </c>
      <c r="B8" s="3" t="s">
        <v>8</v>
      </c>
      <c r="C8" s="3"/>
      <c r="D8" s="4" t="s">
        <v>8</v>
      </c>
      <c r="E8" s="14">
        <v>103</v>
      </c>
      <c r="F8" s="14">
        <v>10</v>
      </c>
      <c r="G8" s="14">
        <v>29</v>
      </c>
      <c r="H8" s="14">
        <v>145</v>
      </c>
      <c r="I8" s="14">
        <f t="shared" si="0"/>
        <v>287</v>
      </c>
      <c r="J8" s="14">
        <f t="shared" si="1"/>
        <v>329</v>
      </c>
      <c r="K8" s="14">
        <v>4</v>
      </c>
      <c r="L8" s="14"/>
      <c r="M8" s="14">
        <f t="shared" si="2"/>
        <v>325</v>
      </c>
      <c r="N8" s="14">
        <v>38</v>
      </c>
      <c r="O8" s="14">
        <f t="shared" si="3"/>
        <v>329</v>
      </c>
    </row>
    <row r="9" spans="1:15" ht="31.5" customHeight="1">
      <c r="A9" s="3">
        <v>3</v>
      </c>
      <c r="B9" s="3" t="s">
        <v>78</v>
      </c>
      <c r="C9" s="3"/>
      <c r="D9" s="4" t="s">
        <v>79</v>
      </c>
      <c r="E9" s="14">
        <v>138</v>
      </c>
      <c r="F9" s="14">
        <v>23</v>
      </c>
      <c r="G9" s="14">
        <v>43</v>
      </c>
      <c r="H9" s="14">
        <v>464</v>
      </c>
      <c r="I9" s="14">
        <f t="shared" si="0"/>
        <v>668</v>
      </c>
      <c r="J9" s="14">
        <f t="shared" si="1"/>
        <v>709</v>
      </c>
      <c r="K9" s="14">
        <v>16</v>
      </c>
      <c r="L9" s="14"/>
      <c r="M9" s="14">
        <f t="shared" si="2"/>
        <v>693</v>
      </c>
      <c r="N9" s="14">
        <v>25</v>
      </c>
      <c r="O9" s="14">
        <f t="shared" si="3"/>
        <v>709</v>
      </c>
    </row>
    <row r="10" spans="1:15" ht="31.5" customHeight="1">
      <c r="A10" s="3">
        <v>3</v>
      </c>
      <c r="B10" s="3" t="s">
        <v>12</v>
      </c>
      <c r="C10" s="3"/>
      <c r="D10" s="4" t="s">
        <v>12</v>
      </c>
      <c r="E10" s="14">
        <v>81</v>
      </c>
      <c r="F10" s="14">
        <v>24</v>
      </c>
      <c r="G10" s="14">
        <v>77</v>
      </c>
      <c r="H10" s="14">
        <v>249</v>
      </c>
      <c r="I10" s="14">
        <f t="shared" si="0"/>
        <v>431</v>
      </c>
      <c r="J10" s="14">
        <f t="shared" si="1"/>
        <v>485</v>
      </c>
      <c r="K10" s="14">
        <v>5</v>
      </c>
      <c r="L10" s="14"/>
      <c r="M10" s="14">
        <f t="shared" si="2"/>
        <v>480</v>
      </c>
      <c r="N10" s="14">
        <v>49</v>
      </c>
      <c r="O10" s="14">
        <f t="shared" si="3"/>
        <v>485</v>
      </c>
    </row>
    <row r="11" spans="1:15" ht="31.5" customHeight="1">
      <c r="A11" s="3">
        <v>3</v>
      </c>
      <c r="B11" s="3" t="s">
        <v>80</v>
      </c>
      <c r="C11" s="3"/>
      <c r="D11" s="4" t="s">
        <v>80</v>
      </c>
      <c r="E11" s="14">
        <v>83</v>
      </c>
      <c r="F11" s="14">
        <v>10</v>
      </c>
      <c r="G11" s="14">
        <v>16</v>
      </c>
      <c r="H11" s="14">
        <v>74</v>
      </c>
      <c r="I11" s="14">
        <f t="shared" si="0"/>
        <v>183</v>
      </c>
      <c r="J11" s="14">
        <f t="shared" si="1"/>
        <v>231</v>
      </c>
      <c r="K11" s="14">
        <v>2</v>
      </c>
      <c r="L11" s="14"/>
      <c r="M11" s="14">
        <f t="shared" si="2"/>
        <v>229</v>
      </c>
      <c r="N11" s="14">
        <v>46</v>
      </c>
      <c r="O11" s="14">
        <f t="shared" si="3"/>
        <v>231</v>
      </c>
    </row>
    <row r="12" spans="1:15" ht="31.5" customHeight="1">
      <c r="A12" s="3">
        <v>3</v>
      </c>
      <c r="B12" s="3" t="s">
        <v>81</v>
      </c>
      <c r="C12" s="3"/>
      <c r="D12" s="4" t="s">
        <v>81</v>
      </c>
      <c r="E12" s="14">
        <v>163</v>
      </c>
      <c r="F12" s="14">
        <v>17</v>
      </c>
      <c r="G12" s="14">
        <v>31</v>
      </c>
      <c r="H12" s="14">
        <v>209</v>
      </c>
      <c r="I12" s="14">
        <f t="shared" si="0"/>
        <v>420</v>
      </c>
      <c r="J12" s="14">
        <f t="shared" si="1"/>
        <v>437</v>
      </c>
      <c r="K12" s="14">
        <v>6</v>
      </c>
      <c r="L12" s="14"/>
      <c r="M12" s="14">
        <f t="shared" si="2"/>
        <v>431</v>
      </c>
      <c r="N12" s="14">
        <v>11</v>
      </c>
      <c r="O12" s="14">
        <f t="shared" si="3"/>
        <v>437</v>
      </c>
    </row>
    <row r="13" spans="1:15" ht="31.5" customHeight="1">
      <c r="A13" s="3">
        <v>3</v>
      </c>
      <c r="B13" s="3" t="s">
        <v>82</v>
      </c>
      <c r="C13" s="3"/>
      <c r="D13" s="4" t="s">
        <v>82</v>
      </c>
      <c r="E13" s="14">
        <v>129</v>
      </c>
      <c r="F13" s="14">
        <v>6</v>
      </c>
      <c r="G13" s="14">
        <v>9</v>
      </c>
      <c r="H13" s="14">
        <v>55</v>
      </c>
      <c r="I13" s="14">
        <f t="shared" si="0"/>
        <v>199</v>
      </c>
      <c r="J13" s="14">
        <f t="shared" si="1"/>
        <v>232</v>
      </c>
      <c r="K13" s="14">
        <v>1</v>
      </c>
      <c r="L13" s="14"/>
      <c r="M13" s="14">
        <f t="shared" si="2"/>
        <v>231</v>
      </c>
      <c r="N13" s="14">
        <v>32</v>
      </c>
      <c r="O13" s="14">
        <f t="shared" si="3"/>
        <v>232</v>
      </c>
    </row>
    <row r="14" spans="1:15" ht="31.5" customHeight="1">
      <c r="A14" s="3">
        <v>3</v>
      </c>
      <c r="B14" s="3" t="s">
        <v>83</v>
      </c>
      <c r="C14" s="3" t="s">
        <v>84</v>
      </c>
      <c r="D14" s="4" t="s">
        <v>83</v>
      </c>
      <c r="E14" s="14">
        <v>69</v>
      </c>
      <c r="F14" s="14">
        <v>12</v>
      </c>
      <c r="G14" s="14">
        <v>138</v>
      </c>
      <c r="H14" s="14">
        <v>159</v>
      </c>
      <c r="I14" s="14">
        <f t="shared" si="0"/>
        <v>378</v>
      </c>
      <c r="J14" s="14">
        <f t="shared" si="1"/>
        <v>407</v>
      </c>
      <c r="K14" s="14">
        <v>15</v>
      </c>
      <c r="L14" s="14"/>
      <c r="M14" s="14">
        <f t="shared" si="2"/>
        <v>392</v>
      </c>
      <c r="N14" s="14">
        <v>14</v>
      </c>
      <c r="O14" s="14">
        <f t="shared" si="3"/>
        <v>407</v>
      </c>
    </row>
    <row r="15" spans="1:15" ht="31.5" customHeight="1">
      <c r="A15" s="3">
        <v>3</v>
      </c>
      <c r="B15" s="3" t="s">
        <v>85</v>
      </c>
      <c r="C15" s="3"/>
      <c r="D15" s="4" t="s">
        <v>85</v>
      </c>
      <c r="E15" s="14">
        <v>41</v>
      </c>
      <c r="F15" s="14">
        <v>8</v>
      </c>
      <c r="G15" s="14">
        <v>43</v>
      </c>
      <c r="H15" s="14">
        <v>70</v>
      </c>
      <c r="I15" s="14">
        <f t="shared" si="0"/>
        <v>162</v>
      </c>
      <c r="J15" s="14">
        <f t="shared" si="1"/>
        <v>200</v>
      </c>
      <c r="K15" s="14">
        <v>3</v>
      </c>
      <c r="L15" s="14"/>
      <c r="M15" s="14">
        <f t="shared" si="2"/>
        <v>197</v>
      </c>
      <c r="N15" s="14">
        <v>35</v>
      </c>
      <c r="O15" s="14">
        <f t="shared" si="3"/>
        <v>200</v>
      </c>
    </row>
    <row r="16" spans="1:15" ht="31.5" customHeight="1">
      <c r="A16" s="3">
        <v>3</v>
      </c>
      <c r="B16" s="3" t="s">
        <v>86</v>
      </c>
      <c r="C16" s="3"/>
      <c r="D16" s="4" t="s">
        <v>86</v>
      </c>
      <c r="E16" s="14">
        <v>68</v>
      </c>
      <c r="F16" s="14">
        <v>15</v>
      </c>
      <c r="G16" s="14">
        <v>77</v>
      </c>
      <c r="H16" s="14">
        <v>231</v>
      </c>
      <c r="I16" s="14">
        <f t="shared" si="0"/>
        <v>391</v>
      </c>
      <c r="J16" s="14">
        <f t="shared" si="1"/>
        <v>406</v>
      </c>
      <c r="K16" s="14">
        <v>6</v>
      </c>
      <c r="L16" s="14"/>
      <c r="M16" s="14">
        <f t="shared" si="2"/>
        <v>400</v>
      </c>
      <c r="N16" s="14">
        <v>9</v>
      </c>
      <c r="O16" s="14">
        <f t="shared" si="3"/>
        <v>406</v>
      </c>
    </row>
    <row r="17" spans="1:15" ht="31.5" customHeight="1">
      <c r="A17" s="3">
        <v>3</v>
      </c>
      <c r="B17" s="3" t="s">
        <v>87</v>
      </c>
      <c r="C17" s="3"/>
      <c r="D17" s="4" t="s">
        <v>87</v>
      </c>
      <c r="E17" s="14">
        <v>131</v>
      </c>
      <c r="F17" s="14">
        <v>1</v>
      </c>
      <c r="G17" s="14">
        <v>5</v>
      </c>
      <c r="H17" s="14">
        <v>20</v>
      </c>
      <c r="I17" s="14">
        <f t="shared" si="0"/>
        <v>157</v>
      </c>
      <c r="J17" s="14">
        <f t="shared" si="1"/>
        <v>185</v>
      </c>
      <c r="K17" s="14">
        <v>5</v>
      </c>
      <c r="L17" s="14"/>
      <c r="M17" s="14">
        <f t="shared" si="2"/>
        <v>180</v>
      </c>
      <c r="N17" s="14">
        <v>23</v>
      </c>
      <c r="O17" s="14">
        <f t="shared" si="3"/>
        <v>185</v>
      </c>
    </row>
    <row r="18" spans="1:15" ht="31.5" customHeight="1">
      <c r="A18" s="3">
        <v>3</v>
      </c>
      <c r="B18" s="4" t="s">
        <v>88</v>
      </c>
      <c r="C18" s="3" t="s">
        <v>89</v>
      </c>
      <c r="D18" s="4" t="s">
        <v>88</v>
      </c>
      <c r="E18" s="14">
        <v>41</v>
      </c>
      <c r="F18" s="14">
        <v>15</v>
      </c>
      <c r="G18" s="14">
        <v>28</v>
      </c>
      <c r="H18" s="14">
        <v>102</v>
      </c>
      <c r="I18" s="14">
        <f t="shared" si="0"/>
        <v>186</v>
      </c>
      <c r="J18" s="14">
        <f t="shared" si="1"/>
        <v>193</v>
      </c>
      <c r="K18" s="14">
        <v>3</v>
      </c>
      <c r="L18" s="14"/>
      <c r="M18" s="14">
        <f t="shared" si="2"/>
        <v>190</v>
      </c>
      <c r="N18" s="14">
        <v>4</v>
      </c>
      <c r="O18" s="14">
        <f t="shared" si="3"/>
        <v>193</v>
      </c>
    </row>
    <row r="19" spans="1:15" ht="31.5" customHeight="1">
      <c r="A19" s="3">
        <v>3</v>
      </c>
      <c r="B19" s="4" t="s">
        <v>90</v>
      </c>
      <c r="C19" s="3"/>
      <c r="D19" s="4" t="s">
        <v>90</v>
      </c>
      <c r="E19" s="14">
        <v>52</v>
      </c>
      <c r="F19" s="14">
        <v>8</v>
      </c>
      <c r="G19" s="14">
        <v>34</v>
      </c>
      <c r="H19" s="14">
        <v>54</v>
      </c>
      <c r="I19" s="14">
        <f t="shared" si="0"/>
        <v>148</v>
      </c>
      <c r="J19" s="14">
        <f t="shared" si="1"/>
        <v>163</v>
      </c>
      <c r="K19" s="14">
        <v>3</v>
      </c>
      <c r="L19" s="14"/>
      <c r="M19" s="14">
        <f t="shared" si="2"/>
        <v>160</v>
      </c>
      <c r="N19" s="14">
        <v>12</v>
      </c>
      <c r="O19" s="14">
        <f t="shared" si="3"/>
        <v>163</v>
      </c>
    </row>
    <row r="20" spans="1:15" ht="31.5" customHeight="1">
      <c r="A20" s="3">
        <v>3</v>
      </c>
      <c r="B20" s="5" t="s">
        <v>91</v>
      </c>
      <c r="C20" s="5"/>
      <c r="D20" s="9" t="s">
        <v>91</v>
      </c>
      <c r="E20" s="14">
        <v>38</v>
      </c>
      <c r="F20" s="14">
        <v>2</v>
      </c>
      <c r="G20" s="14">
        <v>39</v>
      </c>
      <c r="H20" s="14">
        <v>161</v>
      </c>
      <c r="I20" s="14">
        <f t="shared" si="0"/>
        <v>240</v>
      </c>
      <c r="J20" s="14">
        <f t="shared" si="1"/>
        <v>259</v>
      </c>
      <c r="K20" s="14">
        <v>5</v>
      </c>
      <c r="L20" s="14"/>
      <c r="M20" s="14">
        <f t="shared" si="2"/>
        <v>254</v>
      </c>
      <c r="N20" s="14">
        <v>14</v>
      </c>
      <c r="O20" s="14">
        <f t="shared" si="3"/>
        <v>259</v>
      </c>
    </row>
    <row r="21" spans="1:15" ht="31.5" customHeight="1">
      <c r="A21" s="3">
        <v>3</v>
      </c>
      <c r="B21" s="3" t="s">
        <v>92</v>
      </c>
      <c r="C21" s="3"/>
      <c r="D21" s="4" t="s">
        <v>92</v>
      </c>
      <c r="E21" s="14">
        <v>51</v>
      </c>
      <c r="F21" s="14">
        <v>8</v>
      </c>
      <c r="G21" s="14">
        <v>20</v>
      </c>
      <c r="H21" s="14">
        <v>87</v>
      </c>
      <c r="I21" s="14">
        <f t="shared" si="0"/>
        <v>166</v>
      </c>
      <c r="J21" s="14">
        <f t="shared" si="1"/>
        <v>174</v>
      </c>
      <c r="K21" s="14">
        <v>0</v>
      </c>
      <c r="L21" s="14"/>
      <c r="M21" s="14">
        <f t="shared" si="2"/>
        <v>174</v>
      </c>
      <c r="N21" s="14">
        <v>8</v>
      </c>
      <c r="O21" s="14">
        <f t="shared" si="3"/>
        <v>174</v>
      </c>
    </row>
    <row r="22" spans="1:15" ht="31.5" customHeight="1">
      <c r="A22" s="3">
        <v>3</v>
      </c>
      <c r="B22" s="3" t="s">
        <v>11</v>
      </c>
      <c r="C22" s="3"/>
      <c r="D22" s="4" t="s">
        <v>11</v>
      </c>
      <c r="E22" s="14">
        <v>79</v>
      </c>
      <c r="F22" s="14">
        <v>14</v>
      </c>
      <c r="G22" s="14">
        <v>18</v>
      </c>
      <c r="H22" s="14">
        <v>187</v>
      </c>
      <c r="I22" s="14">
        <f t="shared" si="0"/>
        <v>298</v>
      </c>
      <c r="J22" s="14">
        <f t="shared" si="1"/>
        <v>310</v>
      </c>
      <c r="K22" s="14">
        <v>2</v>
      </c>
      <c r="L22" s="14"/>
      <c r="M22" s="14">
        <f t="shared" si="2"/>
        <v>308</v>
      </c>
      <c r="N22" s="14">
        <v>10</v>
      </c>
      <c r="O22" s="14">
        <f t="shared" si="3"/>
        <v>310</v>
      </c>
    </row>
    <row r="23" spans="1:15" ht="31.5" customHeight="1">
      <c r="A23" s="3">
        <v>3</v>
      </c>
      <c r="B23" s="3" t="s">
        <v>13</v>
      </c>
      <c r="C23" s="3"/>
      <c r="D23" s="4" t="s">
        <v>13</v>
      </c>
      <c r="E23" s="14">
        <v>40</v>
      </c>
      <c r="F23" s="14">
        <v>5</v>
      </c>
      <c r="G23" s="14">
        <v>21</v>
      </c>
      <c r="H23" s="14">
        <v>88</v>
      </c>
      <c r="I23" s="14">
        <f t="shared" si="0"/>
        <v>154</v>
      </c>
      <c r="J23" s="14">
        <f t="shared" si="1"/>
        <v>169</v>
      </c>
      <c r="K23" s="14">
        <v>1</v>
      </c>
      <c r="L23" s="14"/>
      <c r="M23" s="14">
        <f t="shared" si="2"/>
        <v>168</v>
      </c>
      <c r="N23" s="14">
        <v>14</v>
      </c>
      <c r="O23" s="14">
        <f t="shared" si="3"/>
        <v>169</v>
      </c>
    </row>
    <row r="24" spans="1:15" ht="31.5" customHeight="1">
      <c r="A24" s="3">
        <v>3</v>
      </c>
      <c r="B24" s="3" t="s">
        <v>93</v>
      </c>
      <c r="C24" s="3"/>
      <c r="D24" s="4" t="s">
        <v>94</v>
      </c>
      <c r="E24" s="14">
        <v>59</v>
      </c>
      <c r="F24" s="14">
        <v>8</v>
      </c>
      <c r="G24" s="14">
        <v>11</v>
      </c>
      <c r="H24" s="14">
        <v>107</v>
      </c>
      <c r="I24" s="14">
        <f t="shared" si="0"/>
        <v>185</v>
      </c>
      <c r="J24" s="14">
        <f t="shared" si="1"/>
        <v>210</v>
      </c>
      <c r="K24" s="14">
        <v>2</v>
      </c>
      <c r="L24" s="14"/>
      <c r="M24" s="14">
        <f t="shared" si="2"/>
        <v>208</v>
      </c>
      <c r="N24" s="14">
        <v>23</v>
      </c>
      <c r="O24" s="14">
        <f t="shared" si="3"/>
        <v>210</v>
      </c>
    </row>
    <row r="25" spans="1:15" ht="31.5" customHeight="1">
      <c r="A25" s="3">
        <v>3</v>
      </c>
      <c r="B25" s="3" t="s">
        <v>95</v>
      </c>
      <c r="C25" s="3"/>
      <c r="D25" s="4" t="s">
        <v>96</v>
      </c>
      <c r="E25" s="14">
        <v>182</v>
      </c>
      <c r="F25" s="14">
        <v>33</v>
      </c>
      <c r="G25" s="14">
        <v>43</v>
      </c>
      <c r="H25" s="14">
        <v>198</v>
      </c>
      <c r="I25" s="14">
        <f t="shared" si="0"/>
        <v>456</v>
      </c>
      <c r="J25" s="14">
        <f t="shared" si="1"/>
        <v>503</v>
      </c>
      <c r="K25" s="14">
        <v>26</v>
      </c>
      <c r="L25" s="14"/>
      <c r="M25" s="14">
        <f t="shared" si="2"/>
        <v>477</v>
      </c>
      <c r="N25" s="14">
        <v>21</v>
      </c>
      <c r="O25" s="14">
        <f t="shared" si="3"/>
        <v>503</v>
      </c>
    </row>
    <row r="26" spans="1:15">
      <c r="E26">
        <f>SUM(E3:E25)</f>
        <v>2044</v>
      </c>
      <c r="F26">
        <f t="shared" ref="F26:O26" si="4">SUM(F3:F25)</f>
        <v>280</v>
      </c>
      <c r="G26">
        <f t="shared" si="4"/>
        <v>989</v>
      </c>
      <c r="H26">
        <f t="shared" si="4"/>
        <v>3345</v>
      </c>
      <c r="I26">
        <f t="shared" si="4"/>
        <v>6658</v>
      </c>
      <c r="J26">
        <f t="shared" si="4"/>
        <v>7276</v>
      </c>
      <c r="K26">
        <f t="shared" si="4"/>
        <v>135</v>
      </c>
      <c r="L26">
        <f t="shared" si="4"/>
        <v>0</v>
      </c>
      <c r="M26">
        <f t="shared" si="4"/>
        <v>7141</v>
      </c>
      <c r="N26">
        <v>16</v>
      </c>
      <c r="O26">
        <f t="shared" si="4"/>
        <v>7276</v>
      </c>
    </row>
    <row r="27" spans="1:15">
      <c r="E27" s="19">
        <f>E26/$I$26</f>
        <v>0.30699909882847704</v>
      </c>
      <c r="F27" s="19">
        <f>F26/$I$26</f>
        <v>4.2054671072394113E-2</v>
      </c>
      <c r="G27" s="19">
        <f>G26/$I$26</f>
        <v>0.1485431060378492</v>
      </c>
      <c r="H27" s="19">
        <f>H26/$I$26</f>
        <v>0.50240312406127963</v>
      </c>
    </row>
  </sheetData>
  <mergeCells count="1">
    <mergeCell ref="E1:O1"/>
  </mergeCells>
  <phoneticPr fontId="7" type="noConversion"/>
  <pageMargins left="0.7" right="0.7" top="0.75" bottom="0.75" header="0.3" footer="0.3"/>
  <pageSetup paperSize="8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pane ySplit="2" topLeftCell="A3" activePane="bottomLeft" state="frozen"/>
      <selection pane="bottomLeft" activeCell="G22" sqref="G22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</cols>
  <sheetData>
    <row r="1" spans="1:17" ht="18.75">
      <c r="D1" s="13"/>
      <c r="E1" s="34" t="s">
        <v>339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94.5">
      <c r="A2" s="1" t="s">
        <v>42</v>
      </c>
      <c r="B2" s="1" t="s">
        <v>43</v>
      </c>
      <c r="C2" s="20" t="s">
        <v>44</v>
      </c>
      <c r="D2" s="8" t="s">
        <v>45</v>
      </c>
      <c r="E2" s="12" t="s">
        <v>333</v>
      </c>
      <c r="F2" s="12" t="s">
        <v>334</v>
      </c>
      <c r="G2" s="12" t="s">
        <v>335</v>
      </c>
      <c r="H2" s="12" t="s">
        <v>336</v>
      </c>
      <c r="I2" s="12" t="s">
        <v>337</v>
      </c>
      <c r="J2" s="12" t="s">
        <v>338</v>
      </c>
      <c r="K2" s="11" t="s">
        <v>41</v>
      </c>
      <c r="L2" s="11" t="s">
        <v>311</v>
      </c>
      <c r="M2" s="11" t="s">
        <v>1</v>
      </c>
      <c r="N2" s="11" t="s">
        <v>308</v>
      </c>
      <c r="O2" s="11" t="s">
        <v>309</v>
      </c>
      <c r="P2" s="11" t="s">
        <v>0</v>
      </c>
      <c r="Q2" s="11" t="s">
        <v>310</v>
      </c>
    </row>
    <row r="3" spans="1:17" ht="30" customHeight="1">
      <c r="A3" s="3">
        <v>4</v>
      </c>
      <c r="B3" s="3" t="s">
        <v>97</v>
      </c>
      <c r="C3" s="21"/>
      <c r="D3" s="4" t="s">
        <v>98</v>
      </c>
      <c r="E3" s="14">
        <v>24</v>
      </c>
      <c r="F3" s="14">
        <v>160</v>
      </c>
      <c r="G3" s="14">
        <v>109</v>
      </c>
      <c r="H3" s="14">
        <v>6</v>
      </c>
      <c r="I3" s="14">
        <v>21</v>
      </c>
      <c r="J3" s="14">
        <v>75</v>
      </c>
      <c r="K3" s="14">
        <f>SUM(E3:J3)</f>
        <v>395</v>
      </c>
      <c r="L3" s="14">
        <f>SUM(M3+K3+P3)</f>
        <v>419</v>
      </c>
      <c r="M3" s="14">
        <v>7</v>
      </c>
      <c r="N3" s="14"/>
      <c r="O3" s="14">
        <f>SUM(K3+P3)</f>
        <v>412</v>
      </c>
      <c r="P3" s="14">
        <v>17</v>
      </c>
      <c r="Q3" s="14">
        <f>SUM(M3,K3,P3)</f>
        <v>419</v>
      </c>
    </row>
    <row r="4" spans="1:17" ht="30" customHeight="1">
      <c r="A4" s="3">
        <v>4</v>
      </c>
      <c r="B4" s="3" t="s">
        <v>99</v>
      </c>
      <c r="C4" s="21"/>
      <c r="D4" s="4" t="s">
        <v>99</v>
      </c>
      <c r="E4" s="14">
        <v>17</v>
      </c>
      <c r="F4" s="14">
        <v>31</v>
      </c>
      <c r="G4" s="14">
        <v>67</v>
      </c>
      <c r="H4" s="14">
        <v>1</v>
      </c>
      <c r="I4" s="14">
        <v>39</v>
      </c>
      <c r="J4" s="14">
        <v>32</v>
      </c>
      <c r="K4" s="14">
        <f t="shared" ref="K4:K19" si="0">SUM(E4:J4)</f>
        <v>187</v>
      </c>
      <c r="L4" s="14">
        <f t="shared" ref="L4:L19" si="1">SUM(M4+K4+P4)</f>
        <v>191</v>
      </c>
      <c r="M4" s="14">
        <v>0</v>
      </c>
      <c r="N4" s="14"/>
      <c r="O4" s="14">
        <f t="shared" ref="O4:O19" si="2">SUM(K4+P4)</f>
        <v>191</v>
      </c>
      <c r="P4" s="14">
        <v>4</v>
      </c>
      <c r="Q4" s="14">
        <f t="shared" ref="Q4:Q19" si="3">SUM(M4,K4,P4)</f>
        <v>191</v>
      </c>
    </row>
    <row r="5" spans="1:17" ht="30" customHeight="1">
      <c r="A5" s="3">
        <v>4</v>
      </c>
      <c r="B5" s="3" t="s">
        <v>100</v>
      </c>
      <c r="C5" s="21"/>
      <c r="D5" s="4" t="s">
        <v>100</v>
      </c>
      <c r="E5" s="14">
        <v>31</v>
      </c>
      <c r="F5" s="14">
        <v>14</v>
      </c>
      <c r="G5" s="14">
        <v>45</v>
      </c>
      <c r="H5" s="14">
        <v>1</v>
      </c>
      <c r="I5" s="14">
        <v>11</v>
      </c>
      <c r="J5" s="14">
        <v>153</v>
      </c>
      <c r="K5" s="14">
        <f t="shared" si="0"/>
        <v>255</v>
      </c>
      <c r="L5" s="14">
        <f t="shared" si="1"/>
        <v>261</v>
      </c>
      <c r="M5" s="14">
        <v>0</v>
      </c>
      <c r="N5" s="14"/>
      <c r="O5" s="14">
        <f t="shared" si="2"/>
        <v>261</v>
      </c>
      <c r="P5" s="14">
        <v>6</v>
      </c>
      <c r="Q5" s="14">
        <f t="shared" si="3"/>
        <v>261</v>
      </c>
    </row>
    <row r="6" spans="1:17" ht="30" customHeight="1">
      <c r="A6" s="3">
        <v>4</v>
      </c>
      <c r="B6" s="5" t="s">
        <v>101</v>
      </c>
      <c r="C6" s="22"/>
      <c r="D6" s="9" t="s">
        <v>101</v>
      </c>
      <c r="E6" s="14">
        <v>20</v>
      </c>
      <c r="F6" s="14">
        <v>17</v>
      </c>
      <c r="G6" s="14">
        <v>53</v>
      </c>
      <c r="H6" s="14">
        <v>1</v>
      </c>
      <c r="I6" s="14">
        <v>30</v>
      </c>
      <c r="J6" s="14">
        <v>9</v>
      </c>
      <c r="K6" s="14">
        <f t="shared" si="0"/>
        <v>130</v>
      </c>
      <c r="L6" s="14">
        <f t="shared" si="1"/>
        <v>131</v>
      </c>
      <c r="M6" s="14">
        <v>0</v>
      </c>
      <c r="N6" s="14"/>
      <c r="O6" s="14">
        <f t="shared" si="2"/>
        <v>131</v>
      </c>
      <c r="P6" s="14">
        <v>1</v>
      </c>
      <c r="Q6" s="14">
        <f t="shared" si="3"/>
        <v>131</v>
      </c>
    </row>
    <row r="7" spans="1:17" ht="30" customHeight="1">
      <c r="A7" s="3">
        <v>4</v>
      </c>
      <c r="B7" s="3" t="s">
        <v>102</v>
      </c>
      <c r="C7" s="21"/>
      <c r="D7" s="4" t="s">
        <v>102</v>
      </c>
      <c r="E7" s="14">
        <v>130</v>
      </c>
      <c r="F7" s="14">
        <v>127</v>
      </c>
      <c r="G7" s="14">
        <v>88</v>
      </c>
      <c r="H7" s="14">
        <v>3</v>
      </c>
      <c r="I7" s="14">
        <v>49</v>
      </c>
      <c r="J7" s="14">
        <v>117</v>
      </c>
      <c r="K7" s="14">
        <f t="shared" si="0"/>
        <v>514</v>
      </c>
      <c r="L7" s="14">
        <f t="shared" si="1"/>
        <v>536</v>
      </c>
      <c r="M7" s="14">
        <v>8</v>
      </c>
      <c r="N7" s="14"/>
      <c r="O7" s="14">
        <f t="shared" si="2"/>
        <v>528</v>
      </c>
      <c r="P7" s="14">
        <v>14</v>
      </c>
      <c r="Q7" s="14">
        <f t="shared" si="3"/>
        <v>536</v>
      </c>
    </row>
    <row r="8" spans="1:17" ht="30" customHeight="1">
      <c r="A8" s="3">
        <v>4</v>
      </c>
      <c r="B8" s="5" t="s">
        <v>103</v>
      </c>
      <c r="C8" s="22"/>
      <c r="D8" s="9" t="s">
        <v>103</v>
      </c>
      <c r="E8" s="14">
        <v>14</v>
      </c>
      <c r="F8" s="14">
        <v>4</v>
      </c>
      <c r="G8" s="14">
        <v>2</v>
      </c>
      <c r="H8" s="14">
        <v>0</v>
      </c>
      <c r="I8" s="14">
        <v>114</v>
      </c>
      <c r="J8" s="14">
        <v>81</v>
      </c>
      <c r="K8" s="14">
        <f t="shared" si="0"/>
        <v>215</v>
      </c>
      <c r="L8" s="14">
        <f t="shared" si="1"/>
        <v>218</v>
      </c>
      <c r="M8" s="14">
        <v>2</v>
      </c>
      <c r="N8" s="14"/>
      <c r="O8" s="14">
        <f t="shared" si="2"/>
        <v>216</v>
      </c>
      <c r="P8" s="14">
        <v>1</v>
      </c>
      <c r="Q8" s="14">
        <f t="shared" si="3"/>
        <v>218</v>
      </c>
    </row>
    <row r="9" spans="1:17" ht="30" customHeight="1">
      <c r="A9" s="3">
        <v>4</v>
      </c>
      <c r="B9" s="3" t="s">
        <v>104</v>
      </c>
      <c r="C9" s="21"/>
      <c r="D9" s="4" t="s">
        <v>105</v>
      </c>
      <c r="E9" s="14">
        <v>101</v>
      </c>
      <c r="F9" s="14">
        <v>50</v>
      </c>
      <c r="G9" s="14">
        <v>187</v>
      </c>
      <c r="H9" s="14">
        <v>8</v>
      </c>
      <c r="I9" s="14">
        <v>26</v>
      </c>
      <c r="J9" s="14">
        <v>199</v>
      </c>
      <c r="K9" s="14">
        <f t="shared" si="0"/>
        <v>571</v>
      </c>
      <c r="L9" s="14">
        <f t="shared" si="1"/>
        <v>606</v>
      </c>
      <c r="M9" s="14">
        <v>3</v>
      </c>
      <c r="N9" s="14"/>
      <c r="O9" s="14">
        <f t="shared" si="2"/>
        <v>603</v>
      </c>
      <c r="P9" s="14">
        <v>32</v>
      </c>
      <c r="Q9" s="14">
        <f t="shared" si="3"/>
        <v>606</v>
      </c>
    </row>
    <row r="10" spans="1:17" ht="30" customHeight="1">
      <c r="A10" s="3">
        <v>4</v>
      </c>
      <c r="B10" s="3" t="s">
        <v>106</v>
      </c>
      <c r="C10" s="21"/>
      <c r="D10" s="4" t="s">
        <v>106</v>
      </c>
      <c r="E10" s="14">
        <v>33</v>
      </c>
      <c r="F10" s="14">
        <v>21</v>
      </c>
      <c r="G10" s="14">
        <v>137</v>
      </c>
      <c r="H10" s="14">
        <v>5</v>
      </c>
      <c r="I10" s="14">
        <v>50</v>
      </c>
      <c r="J10" s="14">
        <v>161</v>
      </c>
      <c r="K10" s="14">
        <f t="shared" si="0"/>
        <v>407</v>
      </c>
      <c r="L10" s="14">
        <f t="shared" si="1"/>
        <v>421</v>
      </c>
      <c r="M10" s="14">
        <v>2</v>
      </c>
      <c r="N10" s="14"/>
      <c r="O10" s="14">
        <f t="shared" si="2"/>
        <v>419</v>
      </c>
      <c r="P10" s="14">
        <v>12</v>
      </c>
      <c r="Q10" s="14">
        <f t="shared" si="3"/>
        <v>421</v>
      </c>
    </row>
    <row r="11" spans="1:17" ht="30" customHeight="1">
      <c r="A11" s="3">
        <v>4</v>
      </c>
      <c r="B11" s="3" t="s">
        <v>107</v>
      </c>
      <c r="C11" s="21" t="s">
        <v>108</v>
      </c>
      <c r="D11" s="4" t="s">
        <v>107</v>
      </c>
      <c r="E11" s="14">
        <v>21</v>
      </c>
      <c r="F11" s="14">
        <v>14</v>
      </c>
      <c r="G11" s="14">
        <v>89</v>
      </c>
      <c r="H11" s="14">
        <v>1</v>
      </c>
      <c r="I11" s="14">
        <v>11</v>
      </c>
      <c r="J11" s="14">
        <v>45</v>
      </c>
      <c r="K11" s="14">
        <f t="shared" si="0"/>
        <v>181</v>
      </c>
      <c r="L11" s="14">
        <f t="shared" si="1"/>
        <v>192</v>
      </c>
      <c r="M11" s="14">
        <v>1</v>
      </c>
      <c r="N11" s="14"/>
      <c r="O11" s="14">
        <f t="shared" si="2"/>
        <v>191</v>
      </c>
      <c r="P11" s="14">
        <v>10</v>
      </c>
      <c r="Q11" s="14">
        <f t="shared" si="3"/>
        <v>192</v>
      </c>
    </row>
    <row r="12" spans="1:17" ht="30" customHeight="1">
      <c r="A12" s="3">
        <v>4</v>
      </c>
      <c r="B12" s="3" t="s">
        <v>109</v>
      </c>
      <c r="C12" s="21"/>
      <c r="D12" s="4" t="s">
        <v>109</v>
      </c>
      <c r="E12" s="14">
        <v>53</v>
      </c>
      <c r="F12" s="14">
        <v>86</v>
      </c>
      <c r="G12" s="14">
        <v>155</v>
      </c>
      <c r="H12" s="14">
        <v>11</v>
      </c>
      <c r="I12" s="14">
        <v>26</v>
      </c>
      <c r="J12" s="14">
        <v>77</v>
      </c>
      <c r="K12" s="14">
        <f t="shared" si="0"/>
        <v>408</v>
      </c>
      <c r="L12" s="14">
        <f t="shared" si="1"/>
        <v>437</v>
      </c>
      <c r="M12" s="14">
        <v>4</v>
      </c>
      <c r="N12" s="14"/>
      <c r="O12" s="14">
        <f t="shared" si="2"/>
        <v>433</v>
      </c>
      <c r="P12" s="14">
        <v>25</v>
      </c>
      <c r="Q12" s="14">
        <f t="shared" si="3"/>
        <v>437</v>
      </c>
    </row>
    <row r="13" spans="1:17" ht="30" customHeight="1">
      <c r="A13" s="3">
        <v>4</v>
      </c>
      <c r="B13" s="3" t="s">
        <v>110</v>
      </c>
      <c r="C13" s="21"/>
      <c r="D13" s="4" t="s">
        <v>111</v>
      </c>
      <c r="E13" s="14">
        <v>29</v>
      </c>
      <c r="F13" s="14">
        <v>30</v>
      </c>
      <c r="G13" s="14">
        <v>214</v>
      </c>
      <c r="H13" s="14">
        <v>0</v>
      </c>
      <c r="I13" s="14">
        <v>49</v>
      </c>
      <c r="J13" s="14">
        <v>96</v>
      </c>
      <c r="K13" s="14">
        <f t="shared" si="0"/>
        <v>418</v>
      </c>
      <c r="L13" s="14">
        <f t="shared" si="1"/>
        <v>433</v>
      </c>
      <c r="M13" s="14">
        <v>5</v>
      </c>
      <c r="N13" s="14"/>
      <c r="O13" s="14">
        <f t="shared" si="2"/>
        <v>428</v>
      </c>
      <c r="P13" s="14">
        <v>10</v>
      </c>
      <c r="Q13" s="14">
        <f t="shared" si="3"/>
        <v>433</v>
      </c>
    </row>
    <row r="14" spans="1:17" ht="30" customHeight="1">
      <c r="A14" s="3">
        <v>4</v>
      </c>
      <c r="B14" s="3" t="s">
        <v>112</v>
      </c>
      <c r="C14" s="21"/>
      <c r="D14" s="4" t="s">
        <v>112</v>
      </c>
      <c r="E14" s="14">
        <v>12</v>
      </c>
      <c r="F14" s="14">
        <v>3</v>
      </c>
      <c r="G14" s="14">
        <v>70</v>
      </c>
      <c r="H14" s="14">
        <v>2</v>
      </c>
      <c r="I14" s="14">
        <v>9</v>
      </c>
      <c r="J14" s="14">
        <v>54</v>
      </c>
      <c r="K14" s="14">
        <f t="shared" si="0"/>
        <v>150</v>
      </c>
      <c r="L14" s="14">
        <f t="shared" si="1"/>
        <v>157</v>
      </c>
      <c r="M14" s="14">
        <v>0</v>
      </c>
      <c r="N14" s="14"/>
      <c r="O14" s="14">
        <f t="shared" si="2"/>
        <v>157</v>
      </c>
      <c r="P14" s="14">
        <v>7</v>
      </c>
      <c r="Q14" s="14">
        <f t="shared" si="3"/>
        <v>157</v>
      </c>
    </row>
    <row r="15" spans="1:17" ht="30" customHeight="1">
      <c r="A15" s="3">
        <v>4</v>
      </c>
      <c r="B15" s="3" t="s">
        <v>113</v>
      </c>
      <c r="C15" s="21" t="s">
        <v>114</v>
      </c>
      <c r="D15" s="4" t="s">
        <v>115</v>
      </c>
      <c r="E15" s="14">
        <v>63</v>
      </c>
      <c r="F15" s="14">
        <v>102</v>
      </c>
      <c r="G15" s="14">
        <v>302</v>
      </c>
      <c r="H15" s="14">
        <v>8</v>
      </c>
      <c r="I15" s="14">
        <v>73</v>
      </c>
      <c r="J15" s="14">
        <v>118</v>
      </c>
      <c r="K15" s="14">
        <f t="shared" si="0"/>
        <v>666</v>
      </c>
      <c r="L15" s="14">
        <f t="shared" si="1"/>
        <v>703</v>
      </c>
      <c r="M15" s="14">
        <v>4</v>
      </c>
      <c r="N15" s="14"/>
      <c r="O15" s="14">
        <f t="shared" si="2"/>
        <v>699</v>
      </c>
      <c r="P15" s="14">
        <v>33</v>
      </c>
      <c r="Q15" s="14">
        <f t="shared" si="3"/>
        <v>703</v>
      </c>
    </row>
    <row r="16" spans="1:17" ht="30" customHeight="1">
      <c r="A16" s="3">
        <v>4</v>
      </c>
      <c r="B16" s="3" t="s">
        <v>14</v>
      </c>
      <c r="C16" s="3"/>
      <c r="D16" s="4" t="s">
        <v>14</v>
      </c>
      <c r="E16" s="14">
        <v>55</v>
      </c>
      <c r="F16" s="14">
        <v>31</v>
      </c>
      <c r="G16" s="14">
        <v>106</v>
      </c>
      <c r="H16" s="14">
        <v>6</v>
      </c>
      <c r="I16" s="14">
        <v>14</v>
      </c>
      <c r="J16" s="14">
        <v>68</v>
      </c>
      <c r="K16" s="14">
        <f t="shared" si="0"/>
        <v>280</v>
      </c>
      <c r="L16" s="14">
        <f t="shared" si="1"/>
        <v>302</v>
      </c>
      <c r="M16" s="14">
        <v>2</v>
      </c>
      <c r="N16" s="14"/>
      <c r="O16" s="14">
        <f t="shared" si="2"/>
        <v>300</v>
      </c>
      <c r="P16" s="14">
        <v>20</v>
      </c>
      <c r="Q16" s="14">
        <f t="shared" si="3"/>
        <v>302</v>
      </c>
    </row>
    <row r="17" spans="1:17" ht="30" customHeight="1">
      <c r="A17" s="3">
        <v>4</v>
      </c>
      <c r="B17" s="3" t="s">
        <v>116</v>
      </c>
      <c r="C17" s="3"/>
      <c r="D17" s="4" t="s">
        <v>117</v>
      </c>
      <c r="E17" s="14">
        <v>12</v>
      </c>
      <c r="F17" s="14">
        <v>7</v>
      </c>
      <c r="G17" s="14">
        <v>9</v>
      </c>
      <c r="H17" s="14">
        <v>0</v>
      </c>
      <c r="I17" s="14">
        <v>33</v>
      </c>
      <c r="J17" s="14">
        <v>7</v>
      </c>
      <c r="K17" s="14">
        <f t="shared" si="0"/>
        <v>68</v>
      </c>
      <c r="L17" s="14">
        <f t="shared" si="1"/>
        <v>69</v>
      </c>
      <c r="M17" s="14">
        <v>0</v>
      </c>
      <c r="N17" s="14"/>
      <c r="O17" s="14">
        <f t="shared" si="2"/>
        <v>69</v>
      </c>
      <c r="P17" s="14">
        <v>1</v>
      </c>
      <c r="Q17" s="14">
        <f t="shared" si="3"/>
        <v>69</v>
      </c>
    </row>
    <row r="18" spans="1:17" ht="30" customHeight="1">
      <c r="A18" s="3">
        <v>4</v>
      </c>
      <c r="B18" s="3" t="s">
        <v>118</v>
      </c>
      <c r="C18" s="3"/>
      <c r="D18" s="4" t="s">
        <v>118</v>
      </c>
      <c r="E18" s="14">
        <v>260</v>
      </c>
      <c r="F18" s="14">
        <v>71</v>
      </c>
      <c r="G18" s="14">
        <v>409</v>
      </c>
      <c r="H18" s="14">
        <v>4</v>
      </c>
      <c r="I18" s="14">
        <v>58</v>
      </c>
      <c r="J18" s="14">
        <v>170</v>
      </c>
      <c r="K18" s="14">
        <f t="shared" si="0"/>
        <v>972</v>
      </c>
      <c r="L18" s="14">
        <f t="shared" si="1"/>
        <v>1071</v>
      </c>
      <c r="M18" s="14">
        <v>22</v>
      </c>
      <c r="N18" s="14"/>
      <c r="O18" s="14">
        <f t="shared" si="2"/>
        <v>1049</v>
      </c>
      <c r="P18" s="14">
        <v>77</v>
      </c>
      <c r="Q18" s="14">
        <f t="shared" si="3"/>
        <v>1071</v>
      </c>
    </row>
    <row r="19" spans="1:17" ht="30" customHeight="1">
      <c r="A19" s="3">
        <v>4</v>
      </c>
      <c r="B19" s="3"/>
      <c r="C19" s="3"/>
      <c r="D19" s="4" t="s">
        <v>379</v>
      </c>
      <c r="E19" s="23">
        <v>2</v>
      </c>
      <c r="F19" s="14">
        <v>1</v>
      </c>
      <c r="G19" s="14">
        <v>2</v>
      </c>
      <c r="H19" s="14">
        <v>1</v>
      </c>
      <c r="I19" s="14">
        <v>6</v>
      </c>
      <c r="J19" s="14">
        <v>6</v>
      </c>
      <c r="K19" s="23">
        <f t="shared" si="0"/>
        <v>18</v>
      </c>
      <c r="L19" s="14">
        <f t="shared" si="1"/>
        <v>32</v>
      </c>
      <c r="M19" s="14">
        <v>7</v>
      </c>
      <c r="N19" s="14"/>
      <c r="O19" s="23">
        <f t="shared" si="2"/>
        <v>25</v>
      </c>
      <c r="P19" s="14">
        <v>7</v>
      </c>
      <c r="Q19" s="14">
        <f t="shared" si="3"/>
        <v>32</v>
      </c>
    </row>
    <row r="20" spans="1:17">
      <c r="E20">
        <f t="shared" ref="E20:M20" si="4">SUM(E3:E19)</f>
        <v>877</v>
      </c>
      <c r="F20">
        <f t="shared" si="4"/>
        <v>769</v>
      </c>
      <c r="G20">
        <f t="shared" si="4"/>
        <v>2044</v>
      </c>
      <c r="H20">
        <f t="shared" si="4"/>
        <v>58</v>
      </c>
      <c r="I20">
        <f t="shared" si="4"/>
        <v>619</v>
      </c>
      <c r="J20">
        <f t="shared" si="4"/>
        <v>1468</v>
      </c>
      <c r="K20">
        <f t="shared" si="4"/>
        <v>5835</v>
      </c>
      <c r="L20">
        <f t="shared" si="4"/>
        <v>6179</v>
      </c>
      <c r="M20">
        <f t="shared" si="4"/>
        <v>67</v>
      </c>
      <c r="N20">
        <f>SUM(N3:N18)</f>
        <v>0</v>
      </c>
      <c r="O20">
        <f>SUM(O3:O19)</f>
        <v>6112</v>
      </c>
      <c r="P20">
        <f>SUM(P3:P19)</f>
        <v>277</v>
      </c>
      <c r="Q20">
        <f>SUM(Q3:Q19)</f>
        <v>6179</v>
      </c>
    </row>
    <row r="21" spans="1:17">
      <c r="E21" s="19">
        <f t="shared" ref="E21:J21" si="5">E20/$K$20</f>
        <v>0.1502999143101971</v>
      </c>
      <c r="F21" s="19">
        <f t="shared" si="5"/>
        <v>0.13179091688089117</v>
      </c>
      <c r="G21" s="19">
        <f t="shared" si="5"/>
        <v>0.35029991431019708</v>
      </c>
      <c r="H21" s="19">
        <f t="shared" si="5"/>
        <v>9.9400171379605828E-3</v>
      </c>
      <c r="I21" s="19">
        <f t="shared" si="5"/>
        <v>0.10608397600685518</v>
      </c>
      <c r="J21" s="19">
        <f t="shared" si="5"/>
        <v>0.25158526135389886</v>
      </c>
    </row>
  </sheetData>
  <mergeCells count="1">
    <mergeCell ref="E1:Q1"/>
  </mergeCells>
  <phoneticPr fontId="7" type="noConversion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pane ySplit="2" topLeftCell="A3" activePane="bottomLeft" state="frozen"/>
      <selection pane="bottomLeft" activeCell="I25" sqref="I25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1.7109375" style="10" customWidth="1"/>
    <col min="5" max="5" width="12" customWidth="1"/>
  </cols>
  <sheetData>
    <row r="1" spans="1:18" ht="18.75">
      <c r="E1" s="34" t="s">
        <v>347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63">
      <c r="A2" s="1" t="s">
        <v>42</v>
      </c>
      <c r="B2" s="1" t="s">
        <v>43</v>
      </c>
      <c r="C2" s="1" t="s">
        <v>44</v>
      </c>
      <c r="D2" s="8" t="s">
        <v>45</v>
      </c>
      <c r="E2" s="12" t="s">
        <v>340</v>
      </c>
      <c r="F2" s="12" t="s">
        <v>341</v>
      </c>
      <c r="G2" s="12" t="s">
        <v>342</v>
      </c>
      <c r="H2" s="12" t="s">
        <v>343</v>
      </c>
      <c r="I2" s="12" t="s">
        <v>344</v>
      </c>
      <c r="J2" s="12" t="s">
        <v>345</v>
      </c>
      <c r="K2" s="12" t="s">
        <v>346</v>
      </c>
      <c r="L2" s="11" t="s">
        <v>41</v>
      </c>
      <c r="M2" s="11" t="s">
        <v>311</v>
      </c>
      <c r="N2" s="11" t="s">
        <v>1</v>
      </c>
      <c r="O2" s="11" t="s">
        <v>308</v>
      </c>
      <c r="P2" s="11" t="s">
        <v>309</v>
      </c>
      <c r="Q2" s="11" t="s">
        <v>0</v>
      </c>
      <c r="R2" s="11" t="s">
        <v>310</v>
      </c>
    </row>
    <row r="3" spans="1:18" ht="30" customHeight="1">
      <c r="A3" s="3">
        <v>5</v>
      </c>
      <c r="B3" s="3" t="s">
        <v>15</v>
      </c>
      <c r="C3" s="3"/>
      <c r="D3" s="4" t="s">
        <v>15</v>
      </c>
      <c r="E3" s="14">
        <v>112</v>
      </c>
      <c r="F3" s="14">
        <v>3</v>
      </c>
      <c r="G3" s="14">
        <v>5</v>
      </c>
      <c r="H3" s="14">
        <v>114</v>
      </c>
      <c r="I3" s="14">
        <v>210</v>
      </c>
      <c r="J3" s="14">
        <v>0</v>
      </c>
      <c r="K3" s="14">
        <v>80</v>
      </c>
      <c r="L3" s="14">
        <f>SUM(E3:K3)</f>
        <v>524</v>
      </c>
      <c r="M3" s="14">
        <f>SUM(N3+L3+Q3)</f>
        <v>531</v>
      </c>
      <c r="N3" s="14">
        <v>2</v>
      </c>
      <c r="O3" s="14"/>
      <c r="P3" s="14">
        <f>L3+Q3</f>
        <v>529</v>
      </c>
      <c r="Q3" s="14">
        <v>5</v>
      </c>
      <c r="R3" s="14">
        <f>SUM(N3+Q3+L3)</f>
        <v>531</v>
      </c>
    </row>
    <row r="4" spans="1:18" ht="37.5" customHeight="1">
      <c r="A4" s="3">
        <v>5</v>
      </c>
      <c r="B4" s="3" t="s">
        <v>119</v>
      </c>
      <c r="C4" s="3"/>
      <c r="D4" s="4" t="s">
        <v>119</v>
      </c>
      <c r="E4" s="14">
        <v>16</v>
      </c>
      <c r="F4" s="14">
        <v>0</v>
      </c>
      <c r="G4" s="14">
        <v>2</v>
      </c>
      <c r="H4" s="14">
        <v>11</v>
      </c>
      <c r="I4" s="14">
        <v>88</v>
      </c>
      <c r="J4" s="14">
        <v>18</v>
      </c>
      <c r="K4" s="14">
        <v>36</v>
      </c>
      <c r="L4" s="14">
        <f t="shared" ref="L4:L24" si="0">SUM(E4:K4)</f>
        <v>171</v>
      </c>
      <c r="M4" s="14">
        <f t="shared" ref="M4:M24" si="1">SUM(N4+L4+Q4)</f>
        <v>180</v>
      </c>
      <c r="N4" s="14">
        <v>1</v>
      </c>
      <c r="O4" s="14"/>
      <c r="P4" s="14">
        <f t="shared" ref="P4:P24" si="2">L4+Q4</f>
        <v>179</v>
      </c>
      <c r="Q4" s="14">
        <v>8</v>
      </c>
      <c r="R4" s="14">
        <f t="shared" ref="R4:R24" si="3">SUM(N4+Q4+L4)</f>
        <v>180</v>
      </c>
    </row>
    <row r="5" spans="1:18" ht="30" customHeight="1">
      <c r="A5" s="3">
        <v>5</v>
      </c>
      <c r="B5" s="3" t="s">
        <v>16</v>
      </c>
      <c r="C5" s="3"/>
      <c r="D5" s="4" t="s">
        <v>16</v>
      </c>
      <c r="E5" s="14">
        <v>6</v>
      </c>
      <c r="F5" s="14">
        <v>6</v>
      </c>
      <c r="G5" s="14">
        <v>0</v>
      </c>
      <c r="H5" s="14">
        <v>3</v>
      </c>
      <c r="I5" s="14">
        <v>89</v>
      </c>
      <c r="J5" s="14">
        <v>6</v>
      </c>
      <c r="K5" s="14">
        <v>7</v>
      </c>
      <c r="L5" s="14">
        <f t="shared" si="0"/>
        <v>117</v>
      </c>
      <c r="M5" s="14">
        <f t="shared" si="1"/>
        <v>127</v>
      </c>
      <c r="N5" s="14">
        <v>5</v>
      </c>
      <c r="O5" s="14"/>
      <c r="P5" s="14">
        <f t="shared" si="2"/>
        <v>122</v>
      </c>
      <c r="Q5" s="14">
        <v>5</v>
      </c>
      <c r="R5" s="14">
        <f t="shared" si="3"/>
        <v>127</v>
      </c>
    </row>
    <row r="6" spans="1:18" ht="36" customHeight="1">
      <c r="A6" s="3">
        <v>5</v>
      </c>
      <c r="B6" s="3" t="s">
        <v>120</v>
      </c>
      <c r="C6" s="3"/>
      <c r="D6" s="4" t="s">
        <v>121</v>
      </c>
      <c r="E6" s="14">
        <v>32</v>
      </c>
      <c r="F6" s="14">
        <v>2</v>
      </c>
      <c r="G6" s="14">
        <v>5</v>
      </c>
      <c r="H6" s="14">
        <v>23</v>
      </c>
      <c r="I6" s="14">
        <v>119</v>
      </c>
      <c r="J6" s="14">
        <v>23</v>
      </c>
      <c r="K6" s="14">
        <v>55</v>
      </c>
      <c r="L6" s="14">
        <f t="shared" si="0"/>
        <v>259</v>
      </c>
      <c r="M6" s="14">
        <f t="shared" si="1"/>
        <v>281</v>
      </c>
      <c r="N6" s="14">
        <v>11</v>
      </c>
      <c r="O6" s="14"/>
      <c r="P6" s="14">
        <f t="shared" si="2"/>
        <v>270</v>
      </c>
      <c r="Q6" s="14">
        <v>11</v>
      </c>
      <c r="R6" s="14">
        <f t="shared" si="3"/>
        <v>281</v>
      </c>
    </row>
    <row r="7" spans="1:18" ht="39" customHeight="1">
      <c r="A7" s="3">
        <v>5</v>
      </c>
      <c r="B7" s="3" t="s">
        <v>122</v>
      </c>
      <c r="C7" s="3"/>
      <c r="D7" s="4" t="s">
        <v>122</v>
      </c>
      <c r="E7" s="14">
        <v>61</v>
      </c>
      <c r="F7" s="14">
        <v>3</v>
      </c>
      <c r="G7" s="14">
        <v>2</v>
      </c>
      <c r="H7" s="14">
        <v>22</v>
      </c>
      <c r="I7" s="14">
        <v>257</v>
      </c>
      <c r="J7" s="14">
        <v>35</v>
      </c>
      <c r="K7" s="14">
        <v>67</v>
      </c>
      <c r="L7" s="14">
        <f t="shared" si="0"/>
        <v>447</v>
      </c>
      <c r="M7" s="14">
        <f t="shared" si="1"/>
        <v>463</v>
      </c>
      <c r="N7" s="14">
        <v>3</v>
      </c>
      <c r="O7" s="14"/>
      <c r="P7" s="14">
        <f t="shared" si="2"/>
        <v>460</v>
      </c>
      <c r="Q7" s="14">
        <v>13</v>
      </c>
      <c r="R7" s="14">
        <f t="shared" si="3"/>
        <v>463</v>
      </c>
    </row>
    <row r="8" spans="1:18" ht="41.25" customHeight="1">
      <c r="A8" s="3">
        <v>5</v>
      </c>
      <c r="B8" s="3" t="s">
        <v>123</v>
      </c>
      <c r="C8" s="3"/>
      <c r="D8" s="4" t="s">
        <v>124</v>
      </c>
      <c r="E8" s="14">
        <v>36</v>
      </c>
      <c r="F8" s="14">
        <v>1</v>
      </c>
      <c r="G8" s="14">
        <v>3</v>
      </c>
      <c r="H8" s="14">
        <v>24</v>
      </c>
      <c r="I8" s="14">
        <v>104</v>
      </c>
      <c r="J8" s="14">
        <v>40</v>
      </c>
      <c r="K8" s="14">
        <v>45</v>
      </c>
      <c r="L8" s="14">
        <f t="shared" si="0"/>
        <v>253</v>
      </c>
      <c r="M8" s="14">
        <f t="shared" si="1"/>
        <v>296</v>
      </c>
      <c r="N8" s="14">
        <v>4</v>
      </c>
      <c r="O8" s="14"/>
      <c r="P8" s="14">
        <f t="shared" si="2"/>
        <v>292</v>
      </c>
      <c r="Q8" s="14">
        <v>39</v>
      </c>
      <c r="R8" s="14">
        <f t="shared" si="3"/>
        <v>296</v>
      </c>
    </row>
    <row r="9" spans="1:18" ht="42.75" customHeight="1">
      <c r="A9" s="3">
        <v>5</v>
      </c>
      <c r="B9" s="3" t="s">
        <v>125</v>
      </c>
      <c r="C9" s="3"/>
      <c r="D9" s="4" t="s">
        <v>125</v>
      </c>
      <c r="E9" s="14">
        <v>55</v>
      </c>
      <c r="F9" s="14">
        <v>2</v>
      </c>
      <c r="G9" s="14">
        <v>2</v>
      </c>
      <c r="H9" s="14">
        <v>18</v>
      </c>
      <c r="I9" s="14">
        <v>275</v>
      </c>
      <c r="J9" s="14">
        <v>36</v>
      </c>
      <c r="K9" s="14">
        <v>41</v>
      </c>
      <c r="L9" s="14">
        <f t="shared" si="0"/>
        <v>429</v>
      </c>
      <c r="M9" s="14">
        <f t="shared" si="1"/>
        <v>455</v>
      </c>
      <c r="N9" s="14">
        <v>3</v>
      </c>
      <c r="O9" s="14"/>
      <c r="P9" s="14">
        <f t="shared" si="2"/>
        <v>452</v>
      </c>
      <c r="Q9" s="14">
        <v>23</v>
      </c>
      <c r="R9" s="14">
        <f t="shared" si="3"/>
        <v>455</v>
      </c>
    </row>
    <row r="10" spans="1:18" ht="30" customHeight="1">
      <c r="A10" s="3">
        <v>5</v>
      </c>
      <c r="B10" s="3" t="s">
        <v>126</v>
      </c>
      <c r="C10" s="3"/>
      <c r="D10" s="4" t="s">
        <v>126</v>
      </c>
      <c r="E10" s="14">
        <v>77</v>
      </c>
      <c r="F10" s="14">
        <v>1</v>
      </c>
      <c r="G10" s="14">
        <v>3</v>
      </c>
      <c r="H10" s="14">
        <v>12</v>
      </c>
      <c r="I10" s="14">
        <v>93</v>
      </c>
      <c r="J10" s="14">
        <v>30</v>
      </c>
      <c r="K10" s="14">
        <v>25</v>
      </c>
      <c r="L10" s="14">
        <f t="shared" si="0"/>
        <v>241</v>
      </c>
      <c r="M10" s="14">
        <f t="shared" si="1"/>
        <v>260</v>
      </c>
      <c r="N10" s="14">
        <v>2</v>
      </c>
      <c r="O10" s="14"/>
      <c r="P10" s="14">
        <f t="shared" si="2"/>
        <v>258</v>
      </c>
      <c r="Q10" s="14">
        <v>17</v>
      </c>
      <c r="R10" s="14">
        <f t="shared" si="3"/>
        <v>260</v>
      </c>
    </row>
    <row r="11" spans="1:18" ht="30" customHeight="1">
      <c r="A11" s="3">
        <v>5</v>
      </c>
      <c r="B11" s="3" t="s">
        <v>127</v>
      </c>
      <c r="C11" s="3"/>
      <c r="D11" s="4" t="s">
        <v>127</v>
      </c>
      <c r="E11" s="14">
        <v>34</v>
      </c>
      <c r="F11" s="14">
        <v>3</v>
      </c>
      <c r="G11" s="14">
        <v>7</v>
      </c>
      <c r="H11" s="14">
        <v>14</v>
      </c>
      <c r="I11" s="14">
        <v>116</v>
      </c>
      <c r="J11" s="14">
        <v>45</v>
      </c>
      <c r="K11" s="14">
        <v>66</v>
      </c>
      <c r="L11" s="14">
        <f t="shared" si="0"/>
        <v>285</v>
      </c>
      <c r="M11" s="14">
        <f t="shared" si="1"/>
        <v>316</v>
      </c>
      <c r="N11" s="14">
        <v>8</v>
      </c>
      <c r="O11" s="14"/>
      <c r="P11" s="14">
        <f t="shared" si="2"/>
        <v>308</v>
      </c>
      <c r="Q11" s="14">
        <v>23</v>
      </c>
      <c r="R11" s="14">
        <f t="shared" si="3"/>
        <v>316</v>
      </c>
    </row>
    <row r="12" spans="1:18" ht="37.5" customHeight="1">
      <c r="A12" s="3">
        <v>5</v>
      </c>
      <c r="B12" s="3" t="s">
        <v>128</v>
      </c>
      <c r="C12" s="3"/>
      <c r="D12" s="4" t="s">
        <v>128</v>
      </c>
      <c r="E12" s="14">
        <v>58</v>
      </c>
      <c r="F12" s="14">
        <v>2</v>
      </c>
      <c r="G12" s="14">
        <v>3</v>
      </c>
      <c r="H12" s="14">
        <v>21</v>
      </c>
      <c r="I12" s="14">
        <v>155</v>
      </c>
      <c r="J12" s="14">
        <v>45</v>
      </c>
      <c r="K12" s="14">
        <v>83</v>
      </c>
      <c r="L12" s="14">
        <f t="shared" si="0"/>
        <v>367</v>
      </c>
      <c r="M12" s="14">
        <f t="shared" si="1"/>
        <v>368</v>
      </c>
      <c r="N12" s="14">
        <v>0</v>
      </c>
      <c r="O12" s="14"/>
      <c r="P12" s="14">
        <f t="shared" si="2"/>
        <v>368</v>
      </c>
      <c r="Q12" s="14">
        <v>1</v>
      </c>
      <c r="R12" s="14">
        <f t="shared" si="3"/>
        <v>368</v>
      </c>
    </row>
    <row r="13" spans="1:18" ht="30" customHeight="1">
      <c r="A13" s="3">
        <v>5</v>
      </c>
      <c r="B13" s="3" t="s">
        <v>129</v>
      </c>
      <c r="C13" s="3"/>
      <c r="D13" s="4" t="s">
        <v>129</v>
      </c>
      <c r="E13" s="14">
        <v>189</v>
      </c>
      <c r="F13" s="14">
        <v>0</v>
      </c>
      <c r="G13" s="14">
        <v>2</v>
      </c>
      <c r="H13" s="14">
        <v>23</v>
      </c>
      <c r="I13" s="14">
        <v>79</v>
      </c>
      <c r="J13" s="14">
        <v>19</v>
      </c>
      <c r="K13" s="14">
        <v>33</v>
      </c>
      <c r="L13" s="14">
        <f t="shared" si="0"/>
        <v>345</v>
      </c>
      <c r="M13" s="14">
        <f t="shared" si="1"/>
        <v>355</v>
      </c>
      <c r="N13" s="14">
        <v>3</v>
      </c>
      <c r="O13" s="14"/>
      <c r="P13" s="14">
        <f t="shared" si="2"/>
        <v>352</v>
      </c>
      <c r="Q13" s="14">
        <v>7</v>
      </c>
      <c r="R13" s="14">
        <f t="shared" si="3"/>
        <v>355</v>
      </c>
    </row>
    <row r="14" spans="1:18" ht="30" customHeight="1">
      <c r="A14" s="3">
        <v>5</v>
      </c>
      <c r="B14" s="3" t="s">
        <v>130</v>
      </c>
      <c r="C14" s="3"/>
      <c r="D14" s="4" t="s">
        <v>130</v>
      </c>
      <c r="E14" s="14">
        <v>18</v>
      </c>
      <c r="F14" s="14">
        <v>4</v>
      </c>
      <c r="G14" s="14">
        <v>1</v>
      </c>
      <c r="H14" s="14">
        <v>10</v>
      </c>
      <c r="I14" s="14">
        <v>185</v>
      </c>
      <c r="J14" s="14">
        <v>22</v>
      </c>
      <c r="K14" s="14">
        <v>62</v>
      </c>
      <c r="L14" s="14">
        <f t="shared" si="0"/>
        <v>302</v>
      </c>
      <c r="M14" s="14">
        <f t="shared" si="1"/>
        <v>304</v>
      </c>
      <c r="N14" s="14">
        <v>2</v>
      </c>
      <c r="O14" s="14"/>
      <c r="P14" s="14">
        <f t="shared" si="2"/>
        <v>302</v>
      </c>
      <c r="Q14" s="14">
        <v>0</v>
      </c>
      <c r="R14" s="14">
        <f t="shared" si="3"/>
        <v>304</v>
      </c>
    </row>
    <row r="15" spans="1:18" ht="30" customHeight="1">
      <c r="A15" s="3">
        <v>5</v>
      </c>
      <c r="B15" s="3" t="s">
        <v>131</v>
      </c>
      <c r="C15" s="3"/>
      <c r="D15" s="4" t="s">
        <v>132</v>
      </c>
      <c r="E15" s="14">
        <v>76</v>
      </c>
      <c r="F15" s="14">
        <v>1</v>
      </c>
      <c r="G15" s="14">
        <v>2</v>
      </c>
      <c r="H15" s="14">
        <v>33</v>
      </c>
      <c r="I15" s="14">
        <v>167</v>
      </c>
      <c r="J15" s="14">
        <v>32</v>
      </c>
      <c r="K15" s="14">
        <v>117</v>
      </c>
      <c r="L15" s="14">
        <f t="shared" si="0"/>
        <v>428</v>
      </c>
      <c r="M15" s="14">
        <f t="shared" si="1"/>
        <v>451</v>
      </c>
      <c r="N15" s="14">
        <v>9</v>
      </c>
      <c r="O15" s="14"/>
      <c r="P15" s="14">
        <f t="shared" si="2"/>
        <v>442</v>
      </c>
      <c r="Q15" s="14">
        <v>14</v>
      </c>
      <c r="R15" s="14">
        <f t="shared" si="3"/>
        <v>451</v>
      </c>
    </row>
    <row r="16" spans="1:18" ht="30" customHeight="1">
      <c r="A16" s="3">
        <v>5</v>
      </c>
      <c r="B16" s="3" t="s">
        <v>17</v>
      </c>
      <c r="C16" s="3"/>
      <c r="D16" s="4" t="s">
        <v>17</v>
      </c>
      <c r="E16" s="14">
        <v>23</v>
      </c>
      <c r="F16" s="14">
        <v>5</v>
      </c>
      <c r="G16" s="14">
        <v>80</v>
      </c>
      <c r="H16" s="14">
        <v>20</v>
      </c>
      <c r="I16" s="14">
        <v>196</v>
      </c>
      <c r="J16" s="14">
        <v>36</v>
      </c>
      <c r="K16" s="14">
        <v>122</v>
      </c>
      <c r="L16" s="14">
        <f t="shared" si="0"/>
        <v>482</v>
      </c>
      <c r="M16" s="14">
        <f t="shared" si="1"/>
        <v>500</v>
      </c>
      <c r="N16" s="14">
        <v>4</v>
      </c>
      <c r="O16" s="14"/>
      <c r="P16" s="14">
        <f t="shared" si="2"/>
        <v>496</v>
      </c>
      <c r="Q16" s="14">
        <v>14</v>
      </c>
      <c r="R16" s="14">
        <f t="shared" si="3"/>
        <v>500</v>
      </c>
    </row>
    <row r="17" spans="1:18" ht="30" customHeight="1">
      <c r="A17" s="3">
        <v>5</v>
      </c>
      <c r="B17" s="3" t="s">
        <v>133</v>
      </c>
      <c r="C17" s="3"/>
      <c r="D17" s="4" t="s">
        <v>133</v>
      </c>
      <c r="E17" s="14">
        <v>16</v>
      </c>
      <c r="F17" s="14">
        <v>0</v>
      </c>
      <c r="G17" s="14">
        <v>2</v>
      </c>
      <c r="H17" s="14">
        <v>5</v>
      </c>
      <c r="I17" s="14">
        <v>209</v>
      </c>
      <c r="J17" s="14">
        <v>21</v>
      </c>
      <c r="K17" s="14">
        <v>138</v>
      </c>
      <c r="L17" s="14">
        <f t="shared" si="0"/>
        <v>391</v>
      </c>
      <c r="M17" s="14">
        <f t="shared" si="1"/>
        <v>410</v>
      </c>
      <c r="N17" s="14">
        <v>6</v>
      </c>
      <c r="O17" s="14"/>
      <c r="P17" s="14">
        <f t="shared" si="2"/>
        <v>404</v>
      </c>
      <c r="Q17" s="14">
        <v>13</v>
      </c>
      <c r="R17" s="14">
        <f t="shared" si="3"/>
        <v>410</v>
      </c>
    </row>
    <row r="18" spans="1:18" ht="30" customHeight="1">
      <c r="A18" s="3">
        <v>5</v>
      </c>
      <c r="B18" s="3" t="s">
        <v>134</v>
      </c>
      <c r="C18" s="3"/>
      <c r="D18" s="4" t="s">
        <v>134</v>
      </c>
      <c r="E18" s="14">
        <v>13</v>
      </c>
      <c r="F18" s="14">
        <v>1</v>
      </c>
      <c r="G18" s="14">
        <v>2</v>
      </c>
      <c r="H18" s="14">
        <v>9</v>
      </c>
      <c r="I18" s="14">
        <v>91</v>
      </c>
      <c r="J18" s="14">
        <v>16</v>
      </c>
      <c r="K18" s="14">
        <v>265</v>
      </c>
      <c r="L18" s="14">
        <f t="shared" si="0"/>
        <v>397</v>
      </c>
      <c r="M18" s="14">
        <f t="shared" si="1"/>
        <v>403</v>
      </c>
      <c r="N18" s="14">
        <v>3</v>
      </c>
      <c r="O18" s="14"/>
      <c r="P18" s="14">
        <f t="shared" si="2"/>
        <v>400</v>
      </c>
      <c r="Q18" s="14">
        <v>3</v>
      </c>
      <c r="R18" s="14">
        <f t="shared" si="3"/>
        <v>403</v>
      </c>
    </row>
    <row r="19" spans="1:18" ht="30" customHeight="1">
      <c r="A19" s="3">
        <v>5</v>
      </c>
      <c r="B19" s="3" t="s">
        <v>135</v>
      </c>
      <c r="C19" s="3"/>
      <c r="D19" s="4" t="s">
        <v>306</v>
      </c>
      <c r="E19" s="14">
        <v>42</v>
      </c>
      <c r="F19" s="14">
        <v>3</v>
      </c>
      <c r="G19" s="14">
        <v>3</v>
      </c>
      <c r="H19" s="14">
        <v>30</v>
      </c>
      <c r="I19" s="14">
        <v>158</v>
      </c>
      <c r="J19" s="14">
        <v>49</v>
      </c>
      <c r="K19" s="14">
        <v>156</v>
      </c>
      <c r="L19" s="14">
        <f t="shared" si="0"/>
        <v>441</v>
      </c>
      <c r="M19" s="14">
        <f t="shared" si="1"/>
        <v>453</v>
      </c>
      <c r="N19" s="14">
        <v>0</v>
      </c>
      <c r="O19" s="14"/>
      <c r="P19" s="14">
        <f t="shared" si="2"/>
        <v>453</v>
      </c>
      <c r="Q19" s="14">
        <v>12</v>
      </c>
      <c r="R19" s="14">
        <f t="shared" si="3"/>
        <v>453</v>
      </c>
    </row>
    <row r="20" spans="1:18" ht="30" customHeight="1">
      <c r="A20" s="3">
        <v>5</v>
      </c>
      <c r="B20" s="3" t="s">
        <v>136</v>
      </c>
      <c r="C20" s="3"/>
      <c r="D20" s="4" t="s">
        <v>307</v>
      </c>
      <c r="E20" s="14">
        <v>44</v>
      </c>
      <c r="F20" s="14">
        <v>2</v>
      </c>
      <c r="G20" s="14">
        <v>13</v>
      </c>
      <c r="H20" s="14">
        <v>16</v>
      </c>
      <c r="I20" s="14">
        <v>192</v>
      </c>
      <c r="J20" s="14">
        <v>36</v>
      </c>
      <c r="K20" s="14">
        <v>105</v>
      </c>
      <c r="L20" s="14">
        <f t="shared" si="0"/>
        <v>408</v>
      </c>
      <c r="M20" s="14">
        <f t="shared" si="1"/>
        <v>419</v>
      </c>
      <c r="N20" s="14">
        <v>0</v>
      </c>
      <c r="O20" s="14"/>
      <c r="P20" s="14">
        <f t="shared" si="2"/>
        <v>419</v>
      </c>
      <c r="Q20" s="14">
        <v>11</v>
      </c>
      <c r="R20" s="14">
        <f t="shared" si="3"/>
        <v>419</v>
      </c>
    </row>
    <row r="21" spans="1:18" ht="30" customHeight="1">
      <c r="A21" s="3">
        <v>5</v>
      </c>
      <c r="B21" s="3" t="s">
        <v>137</v>
      </c>
      <c r="C21" s="3"/>
      <c r="D21" s="4" t="s">
        <v>137</v>
      </c>
      <c r="E21" s="14">
        <v>22</v>
      </c>
      <c r="F21" s="14">
        <v>7</v>
      </c>
      <c r="G21" s="14">
        <v>3</v>
      </c>
      <c r="H21" s="14">
        <v>3</v>
      </c>
      <c r="I21" s="14">
        <v>117</v>
      </c>
      <c r="J21" s="14">
        <v>22</v>
      </c>
      <c r="K21" s="14">
        <v>29</v>
      </c>
      <c r="L21" s="14">
        <f t="shared" si="0"/>
        <v>203</v>
      </c>
      <c r="M21" s="14">
        <f t="shared" si="1"/>
        <v>204</v>
      </c>
      <c r="N21" s="14">
        <v>0</v>
      </c>
      <c r="O21" s="14"/>
      <c r="P21" s="14">
        <f t="shared" si="2"/>
        <v>204</v>
      </c>
      <c r="Q21" s="14">
        <v>1</v>
      </c>
      <c r="R21" s="14">
        <f t="shared" si="3"/>
        <v>204</v>
      </c>
    </row>
    <row r="22" spans="1:18" ht="30" customHeight="1">
      <c r="A22" s="3">
        <v>5</v>
      </c>
      <c r="B22" s="3" t="s">
        <v>138</v>
      </c>
      <c r="C22" s="3"/>
      <c r="D22" s="4" t="s">
        <v>138</v>
      </c>
      <c r="E22" s="14">
        <v>32</v>
      </c>
      <c r="F22" s="14">
        <v>1</v>
      </c>
      <c r="G22" s="14">
        <v>4</v>
      </c>
      <c r="H22" s="14">
        <v>10</v>
      </c>
      <c r="I22" s="14">
        <v>60</v>
      </c>
      <c r="J22" s="14">
        <v>19</v>
      </c>
      <c r="K22" s="14">
        <v>206</v>
      </c>
      <c r="L22" s="14">
        <f t="shared" si="0"/>
        <v>332</v>
      </c>
      <c r="M22" s="14">
        <f t="shared" si="1"/>
        <v>464</v>
      </c>
      <c r="N22" s="14">
        <v>9</v>
      </c>
      <c r="O22" s="14"/>
      <c r="P22" s="14">
        <f t="shared" si="2"/>
        <v>455</v>
      </c>
      <c r="Q22" s="14">
        <v>123</v>
      </c>
      <c r="R22" s="14">
        <f t="shared" si="3"/>
        <v>464</v>
      </c>
    </row>
    <row r="23" spans="1:18" ht="30" customHeight="1">
      <c r="A23" s="3">
        <v>5</v>
      </c>
      <c r="B23" s="3" t="s">
        <v>139</v>
      </c>
      <c r="C23" s="3"/>
      <c r="D23" s="4" t="s">
        <v>139</v>
      </c>
      <c r="E23" s="14">
        <v>25</v>
      </c>
      <c r="F23" s="14">
        <v>4</v>
      </c>
      <c r="G23" s="14">
        <v>11</v>
      </c>
      <c r="H23" s="14">
        <v>12</v>
      </c>
      <c r="I23" s="14">
        <v>92</v>
      </c>
      <c r="J23" s="14">
        <v>36</v>
      </c>
      <c r="K23" s="14">
        <v>87</v>
      </c>
      <c r="L23" s="14">
        <f t="shared" si="0"/>
        <v>267</v>
      </c>
      <c r="M23" s="14">
        <f t="shared" si="1"/>
        <v>295</v>
      </c>
      <c r="N23" s="14">
        <v>4</v>
      </c>
      <c r="O23" s="14"/>
      <c r="P23" s="14">
        <f t="shared" si="2"/>
        <v>291</v>
      </c>
      <c r="Q23" s="14">
        <v>24</v>
      </c>
      <c r="R23" s="14">
        <f t="shared" si="3"/>
        <v>295</v>
      </c>
    </row>
    <row r="24" spans="1:18" ht="30" customHeight="1">
      <c r="A24" s="3">
        <v>5</v>
      </c>
      <c r="B24" s="3" t="s">
        <v>140</v>
      </c>
      <c r="C24" s="3"/>
      <c r="D24" s="4" t="s">
        <v>140</v>
      </c>
      <c r="E24" s="14">
        <v>32</v>
      </c>
      <c r="F24" s="14">
        <v>1</v>
      </c>
      <c r="G24" s="14">
        <v>8</v>
      </c>
      <c r="H24" s="14">
        <v>18</v>
      </c>
      <c r="I24" s="14">
        <v>227</v>
      </c>
      <c r="J24" s="14">
        <v>61</v>
      </c>
      <c r="K24" s="14">
        <v>188</v>
      </c>
      <c r="L24" s="14">
        <f t="shared" si="0"/>
        <v>535</v>
      </c>
      <c r="M24" s="14">
        <f t="shared" si="1"/>
        <v>555</v>
      </c>
      <c r="N24" s="14">
        <v>3</v>
      </c>
      <c r="O24" s="14"/>
      <c r="P24" s="14">
        <f t="shared" si="2"/>
        <v>552</v>
      </c>
      <c r="Q24" s="14">
        <v>17</v>
      </c>
      <c r="R24" s="14">
        <f t="shared" si="3"/>
        <v>555</v>
      </c>
    </row>
    <row r="25" spans="1:18">
      <c r="E25">
        <f>SUM(E3:E24)</f>
        <v>1019</v>
      </c>
      <c r="F25">
        <v>27</v>
      </c>
      <c r="G25">
        <f t="shared" ref="G25:R25" si="4">SUM(G3:G24)</f>
        <v>163</v>
      </c>
      <c r="H25">
        <f t="shared" si="4"/>
        <v>451</v>
      </c>
      <c r="I25">
        <f t="shared" si="4"/>
        <v>3279</v>
      </c>
      <c r="J25">
        <f t="shared" si="4"/>
        <v>647</v>
      </c>
      <c r="K25">
        <f t="shared" si="4"/>
        <v>2013</v>
      </c>
      <c r="L25">
        <f t="shared" si="4"/>
        <v>7624</v>
      </c>
      <c r="M25">
        <f t="shared" si="4"/>
        <v>8090</v>
      </c>
      <c r="N25">
        <f t="shared" si="4"/>
        <v>82</v>
      </c>
      <c r="O25">
        <f t="shared" si="4"/>
        <v>0</v>
      </c>
      <c r="P25">
        <f t="shared" si="4"/>
        <v>8008</v>
      </c>
      <c r="Q25">
        <f t="shared" si="4"/>
        <v>384</v>
      </c>
      <c r="R25">
        <f t="shared" si="4"/>
        <v>8090</v>
      </c>
    </row>
    <row r="26" spans="1:18">
      <c r="E26" s="19">
        <f>E25/$L$25</f>
        <v>0.13365687303252885</v>
      </c>
      <c r="F26" s="19">
        <f t="shared" ref="F26:K26" si="5">F25/$L$25</f>
        <v>3.5414480587618049E-3</v>
      </c>
      <c r="G26" s="19">
        <f t="shared" si="5"/>
        <v>2.1379853095487934E-2</v>
      </c>
      <c r="H26" s="19">
        <f t="shared" si="5"/>
        <v>5.9155299055613848E-2</v>
      </c>
      <c r="I26" s="19">
        <f t="shared" si="5"/>
        <v>0.43008919202518364</v>
      </c>
      <c r="J26" s="19">
        <f t="shared" si="5"/>
        <v>8.4863588667366208E-2</v>
      </c>
      <c r="K26" s="19">
        <f t="shared" si="5"/>
        <v>0.26403462749213014</v>
      </c>
    </row>
  </sheetData>
  <mergeCells count="1">
    <mergeCell ref="E1:R1"/>
  </mergeCells>
  <phoneticPr fontId="7" type="noConversion"/>
  <pageMargins left="0.7" right="0.7" top="0.75" bottom="0.75" header="0.3" footer="0.3"/>
  <pageSetup paperSize="8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pane ySplit="2" topLeftCell="A3" activePane="bottomLeft" state="frozen"/>
      <selection pane="bottomLeft" activeCell="Q15" sqref="Q15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</cols>
  <sheetData>
    <row r="1" spans="1:15" ht="18.75">
      <c r="E1" s="34" t="s">
        <v>352</v>
      </c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63">
      <c r="A2" s="1" t="s">
        <v>42</v>
      </c>
      <c r="B2" s="1" t="s">
        <v>43</v>
      </c>
      <c r="C2" s="1" t="s">
        <v>44</v>
      </c>
      <c r="D2" s="8" t="s">
        <v>45</v>
      </c>
      <c r="E2" s="13" t="s">
        <v>348</v>
      </c>
      <c r="F2" s="13" t="s">
        <v>349</v>
      </c>
      <c r="G2" s="13" t="s">
        <v>350</v>
      </c>
      <c r="H2" s="13" t="s">
        <v>351</v>
      </c>
      <c r="I2" s="11" t="s">
        <v>41</v>
      </c>
      <c r="J2" s="11" t="s">
        <v>311</v>
      </c>
      <c r="K2" s="11" t="s">
        <v>1</v>
      </c>
      <c r="L2" s="11" t="s">
        <v>308</v>
      </c>
      <c r="M2" s="11" t="s">
        <v>309</v>
      </c>
      <c r="N2" s="11" t="s">
        <v>0</v>
      </c>
      <c r="O2" s="11" t="s">
        <v>310</v>
      </c>
    </row>
    <row r="3" spans="1:15" ht="30" customHeight="1">
      <c r="A3" s="3">
        <v>6</v>
      </c>
      <c r="B3" s="3" t="s">
        <v>19</v>
      </c>
      <c r="C3" s="3" t="s">
        <v>18</v>
      </c>
      <c r="D3" s="4" t="s">
        <v>19</v>
      </c>
      <c r="E3" s="14">
        <v>236</v>
      </c>
      <c r="F3" s="14">
        <v>137</v>
      </c>
      <c r="G3" s="14">
        <v>29</v>
      </c>
      <c r="H3" s="14">
        <v>766</v>
      </c>
      <c r="I3" s="14">
        <f>SUM(E3:H3)</f>
        <v>1168</v>
      </c>
      <c r="J3" s="14">
        <f>SUM(I3+N3+K3)</f>
        <v>1189</v>
      </c>
      <c r="K3" s="14">
        <v>4</v>
      </c>
      <c r="L3" s="14"/>
      <c r="M3" s="14">
        <f>SUM(N3+I3)</f>
        <v>1185</v>
      </c>
      <c r="N3" s="14">
        <v>17</v>
      </c>
      <c r="O3" s="14">
        <f>SUM(I3,K3,N3)</f>
        <v>1189</v>
      </c>
    </row>
    <row r="4" spans="1:15" ht="30" customHeight="1">
      <c r="A4" s="3">
        <v>6</v>
      </c>
      <c r="B4" s="3" t="s">
        <v>141</v>
      </c>
      <c r="C4" s="3"/>
      <c r="D4" s="4" t="s">
        <v>142</v>
      </c>
      <c r="E4" s="14">
        <v>93</v>
      </c>
      <c r="F4" s="14">
        <v>189</v>
      </c>
      <c r="G4" s="14">
        <v>17</v>
      </c>
      <c r="H4" s="14">
        <v>198</v>
      </c>
      <c r="I4" s="14">
        <f t="shared" ref="I4:I17" si="0">SUM(E4:H4)</f>
        <v>497</v>
      </c>
      <c r="J4" s="14">
        <f t="shared" ref="J4:J17" si="1">SUM(I4+N4+K4)</f>
        <v>509</v>
      </c>
      <c r="K4" s="14">
        <v>6</v>
      </c>
      <c r="L4" s="14"/>
      <c r="M4" s="14">
        <f t="shared" ref="M4:M17" si="2">SUM(N4+I4)</f>
        <v>503</v>
      </c>
      <c r="N4" s="14">
        <v>6</v>
      </c>
      <c r="O4" s="14">
        <f t="shared" ref="O4:O17" si="3">SUM(I4,K4,N4)</f>
        <v>509</v>
      </c>
    </row>
    <row r="5" spans="1:15" ht="30" customHeight="1">
      <c r="A5" s="3">
        <v>6</v>
      </c>
      <c r="B5" s="3" t="s">
        <v>20</v>
      </c>
      <c r="C5" s="3"/>
      <c r="D5" s="4" t="s">
        <v>20</v>
      </c>
      <c r="E5" s="14">
        <v>293</v>
      </c>
      <c r="F5" s="14">
        <v>32</v>
      </c>
      <c r="G5" s="14">
        <v>6</v>
      </c>
      <c r="H5" s="14">
        <v>152</v>
      </c>
      <c r="I5" s="14">
        <f t="shared" si="0"/>
        <v>483</v>
      </c>
      <c r="J5" s="14">
        <f t="shared" si="1"/>
        <v>490</v>
      </c>
      <c r="K5" s="14">
        <v>2</v>
      </c>
      <c r="L5" s="14"/>
      <c r="M5" s="14">
        <f t="shared" si="2"/>
        <v>488</v>
      </c>
      <c r="N5" s="14">
        <v>5</v>
      </c>
      <c r="O5" s="14">
        <f t="shared" si="3"/>
        <v>490</v>
      </c>
    </row>
    <row r="6" spans="1:15" ht="30" customHeight="1">
      <c r="A6" s="3">
        <v>6</v>
      </c>
      <c r="B6" s="3" t="s">
        <v>143</v>
      </c>
      <c r="C6" s="3"/>
      <c r="D6" s="4" t="s">
        <v>143</v>
      </c>
      <c r="E6" s="14">
        <v>29</v>
      </c>
      <c r="F6" s="14">
        <v>25</v>
      </c>
      <c r="G6" s="14">
        <v>5</v>
      </c>
      <c r="H6" s="14">
        <v>145</v>
      </c>
      <c r="I6" s="14">
        <f t="shared" si="0"/>
        <v>204</v>
      </c>
      <c r="J6" s="14">
        <f t="shared" si="1"/>
        <v>214</v>
      </c>
      <c r="K6" s="14">
        <v>3</v>
      </c>
      <c r="L6" s="14"/>
      <c r="M6" s="14">
        <f t="shared" si="2"/>
        <v>211</v>
      </c>
      <c r="N6" s="14">
        <v>7</v>
      </c>
      <c r="O6" s="14">
        <f t="shared" si="3"/>
        <v>214</v>
      </c>
    </row>
    <row r="7" spans="1:15" ht="30" customHeight="1">
      <c r="A7" s="3">
        <v>6</v>
      </c>
      <c r="B7" s="3" t="s">
        <v>144</v>
      </c>
      <c r="C7" s="3"/>
      <c r="D7" s="4" t="s">
        <v>144</v>
      </c>
      <c r="E7" s="14">
        <v>75</v>
      </c>
      <c r="F7" s="14">
        <v>120</v>
      </c>
      <c r="G7" s="14">
        <v>3</v>
      </c>
      <c r="H7" s="14">
        <v>42</v>
      </c>
      <c r="I7" s="14">
        <f t="shared" si="0"/>
        <v>240</v>
      </c>
      <c r="J7" s="14">
        <f t="shared" si="1"/>
        <v>253</v>
      </c>
      <c r="K7" s="14">
        <v>1</v>
      </c>
      <c r="L7" s="14"/>
      <c r="M7" s="14">
        <f t="shared" si="2"/>
        <v>252</v>
      </c>
      <c r="N7" s="14">
        <v>12</v>
      </c>
      <c r="O7" s="14">
        <f t="shared" si="3"/>
        <v>253</v>
      </c>
    </row>
    <row r="8" spans="1:15" ht="30" customHeight="1">
      <c r="A8" s="3">
        <v>6</v>
      </c>
      <c r="B8" s="3" t="s">
        <v>145</v>
      </c>
      <c r="C8" s="3"/>
      <c r="D8" s="4" t="s">
        <v>145</v>
      </c>
      <c r="E8" s="14">
        <v>116</v>
      </c>
      <c r="F8" s="14">
        <v>52</v>
      </c>
      <c r="G8" s="14">
        <v>19</v>
      </c>
      <c r="H8" s="14">
        <v>147</v>
      </c>
      <c r="I8" s="14">
        <f t="shared" si="0"/>
        <v>334</v>
      </c>
      <c r="J8" s="14">
        <f t="shared" si="1"/>
        <v>345</v>
      </c>
      <c r="K8" s="14">
        <v>1</v>
      </c>
      <c r="L8" s="14">
        <v>1</v>
      </c>
      <c r="M8" s="14">
        <f t="shared" si="2"/>
        <v>344</v>
      </c>
      <c r="N8" s="14">
        <v>10</v>
      </c>
      <c r="O8" s="14">
        <f t="shared" si="3"/>
        <v>345</v>
      </c>
    </row>
    <row r="9" spans="1:15" ht="30" customHeight="1">
      <c r="A9" s="3">
        <v>6</v>
      </c>
      <c r="B9" s="3" t="s">
        <v>146</v>
      </c>
      <c r="C9" s="3"/>
      <c r="D9" s="4" t="s">
        <v>146</v>
      </c>
      <c r="E9" s="14">
        <v>10</v>
      </c>
      <c r="F9" s="14">
        <v>24</v>
      </c>
      <c r="G9" s="14">
        <v>4</v>
      </c>
      <c r="H9" s="14">
        <v>217</v>
      </c>
      <c r="I9" s="14">
        <f t="shared" si="0"/>
        <v>255</v>
      </c>
      <c r="J9" s="14">
        <f t="shared" si="1"/>
        <v>264</v>
      </c>
      <c r="K9" s="14">
        <v>3</v>
      </c>
      <c r="L9" s="14"/>
      <c r="M9" s="14">
        <f t="shared" si="2"/>
        <v>261</v>
      </c>
      <c r="N9" s="14">
        <v>6</v>
      </c>
      <c r="O9" s="14">
        <f t="shared" si="3"/>
        <v>264</v>
      </c>
    </row>
    <row r="10" spans="1:15" ht="30" customHeight="1">
      <c r="A10" s="3">
        <v>6</v>
      </c>
      <c r="B10" s="3" t="s">
        <v>147</v>
      </c>
      <c r="C10" s="3"/>
      <c r="D10" s="4" t="s">
        <v>380</v>
      </c>
      <c r="E10" s="14">
        <v>0</v>
      </c>
      <c r="F10" s="14">
        <v>40</v>
      </c>
      <c r="G10" s="14">
        <v>8</v>
      </c>
      <c r="H10" s="14">
        <v>0</v>
      </c>
      <c r="I10" s="14">
        <f t="shared" si="0"/>
        <v>48</v>
      </c>
      <c r="J10" s="14">
        <f t="shared" si="1"/>
        <v>52</v>
      </c>
      <c r="K10" s="14">
        <v>1</v>
      </c>
      <c r="L10" s="14"/>
      <c r="M10" s="14">
        <f t="shared" si="2"/>
        <v>51</v>
      </c>
      <c r="N10" s="14">
        <v>3</v>
      </c>
      <c r="O10" s="14">
        <f t="shared" si="3"/>
        <v>52</v>
      </c>
    </row>
    <row r="11" spans="1:15" ht="30" customHeight="1">
      <c r="A11" s="3">
        <v>6</v>
      </c>
      <c r="B11" s="3" t="s">
        <v>149</v>
      </c>
      <c r="C11" s="3"/>
      <c r="D11" s="4" t="s">
        <v>150</v>
      </c>
      <c r="E11" s="14">
        <v>302</v>
      </c>
      <c r="F11" s="14">
        <v>103</v>
      </c>
      <c r="G11" s="14">
        <v>13</v>
      </c>
      <c r="H11" s="14">
        <v>194</v>
      </c>
      <c r="I11" s="14">
        <f t="shared" si="0"/>
        <v>612</v>
      </c>
      <c r="J11" s="14">
        <f t="shared" si="1"/>
        <v>633</v>
      </c>
      <c r="K11" s="14">
        <v>6</v>
      </c>
      <c r="L11" s="14"/>
      <c r="M11" s="14">
        <f t="shared" si="2"/>
        <v>627</v>
      </c>
      <c r="N11" s="14">
        <v>15</v>
      </c>
      <c r="O11" s="14">
        <f t="shared" si="3"/>
        <v>633</v>
      </c>
    </row>
    <row r="12" spans="1:15" ht="30" customHeight="1">
      <c r="A12" s="3">
        <v>6</v>
      </c>
      <c r="B12" s="3" t="s">
        <v>151</v>
      </c>
      <c r="C12" s="3"/>
      <c r="D12" s="4" t="s">
        <v>151</v>
      </c>
      <c r="E12" s="14">
        <v>379</v>
      </c>
      <c r="F12" s="14">
        <v>119</v>
      </c>
      <c r="G12" s="14">
        <v>6</v>
      </c>
      <c r="H12" s="14">
        <v>240</v>
      </c>
      <c r="I12" s="14">
        <f t="shared" si="0"/>
        <v>744</v>
      </c>
      <c r="J12" s="14">
        <f t="shared" si="1"/>
        <v>751</v>
      </c>
      <c r="K12" s="14">
        <v>7</v>
      </c>
      <c r="L12" s="14"/>
      <c r="M12" s="14">
        <f t="shared" si="2"/>
        <v>744</v>
      </c>
      <c r="N12" s="14">
        <v>0</v>
      </c>
      <c r="O12" s="14">
        <f t="shared" si="3"/>
        <v>751</v>
      </c>
    </row>
    <row r="13" spans="1:15" ht="30" customHeight="1">
      <c r="A13" s="3">
        <v>6</v>
      </c>
      <c r="B13" s="3" t="s">
        <v>152</v>
      </c>
      <c r="C13" s="3"/>
      <c r="D13" s="4" t="s">
        <v>153</v>
      </c>
      <c r="E13" s="14">
        <v>109</v>
      </c>
      <c r="F13" s="14">
        <v>82</v>
      </c>
      <c r="G13" s="14">
        <v>59</v>
      </c>
      <c r="H13" s="14">
        <v>199</v>
      </c>
      <c r="I13" s="14">
        <f t="shared" si="0"/>
        <v>449</v>
      </c>
      <c r="J13" s="14">
        <f t="shared" si="1"/>
        <v>456</v>
      </c>
      <c r="K13" s="14">
        <v>5</v>
      </c>
      <c r="L13" s="14"/>
      <c r="M13" s="14">
        <f t="shared" si="2"/>
        <v>451</v>
      </c>
      <c r="N13" s="14">
        <v>2</v>
      </c>
      <c r="O13" s="14">
        <f t="shared" si="3"/>
        <v>456</v>
      </c>
    </row>
    <row r="14" spans="1:15" ht="30" customHeight="1">
      <c r="A14" s="3">
        <v>6</v>
      </c>
      <c r="B14" s="3" t="s">
        <v>154</v>
      </c>
      <c r="C14" s="3"/>
      <c r="D14" s="4" t="s">
        <v>154</v>
      </c>
      <c r="E14" s="14">
        <v>305</v>
      </c>
      <c r="F14" s="14">
        <v>87</v>
      </c>
      <c r="G14" s="14">
        <v>7</v>
      </c>
      <c r="H14" s="14">
        <v>274</v>
      </c>
      <c r="I14" s="14">
        <f t="shared" si="0"/>
        <v>673</v>
      </c>
      <c r="J14" s="14">
        <f t="shared" si="1"/>
        <v>688</v>
      </c>
      <c r="K14" s="14">
        <v>7</v>
      </c>
      <c r="L14" s="14"/>
      <c r="M14" s="14">
        <f t="shared" si="2"/>
        <v>681</v>
      </c>
      <c r="N14" s="14">
        <v>8</v>
      </c>
      <c r="O14" s="14">
        <f t="shared" si="3"/>
        <v>688</v>
      </c>
    </row>
    <row r="15" spans="1:15" ht="30" customHeight="1">
      <c r="A15" s="3">
        <v>6</v>
      </c>
      <c r="B15" s="3" t="s">
        <v>21</v>
      </c>
      <c r="C15" s="3"/>
      <c r="D15" s="4" t="s">
        <v>129</v>
      </c>
      <c r="E15" s="14">
        <v>71</v>
      </c>
      <c r="F15" s="14">
        <v>92</v>
      </c>
      <c r="G15" s="14">
        <v>3</v>
      </c>
      <c r="H15" s="14">
        <v>66</v>
      </c>
      <c r="I15" s="14">
        <f t="shared" si="0"/>
        <v>232</v>
      </c>
      <c r="J15" s="14">
        <f t="shared" si="1"/>
        <v>250</v>
      </c>
      <c r="K15" s="14">
        <v>4</v>
      </c>
      <c r="L15" s="14"/>
      <c r="M15" s="14">
        <f t="shared" si="2"/>
        <v>246</v>
      </c>
      <c r="N15" s="14">
        <v>14</v>
      </c>
      <c r="O15" s="14">
        <f t="shared" si="3"/>
        <v>250</v>
      </c>
    </row>
    <row r="16" spans="1:15" ht="30" customHeight="1">
      <c r="A16" s="3">
        <v>6</v>
      </c>
      <c r="B16" s="3" t="s">
        <v>155</v>
      </c>
      <c r="C16" s="3"/>
      <c r="D16" s="4" t="s">
        <v>156</v>
      </c>
      <c r="E16" s="14">
        <v>87</v>
      </c>
      <c r="F16" s="14">
        <v>321</v>
      </c>
      <c r="G16" s="14">
        <v>6</v>
      </c>
      <c r="H16" s="14">
        <v>195</v>
      </c>
      <c r="I16" s="14">
        <f t="shared" si="0"/>
        <v>609</v>
      </c>
      <c r="J16" s="14">
        <f t="shared" si="1"/>
        <v>614</v>
      </c>
      <c r="K16" s="14">
        <v>4</v>
      </c>
      <c r="L16" s="14"/>
      <c r="M16" s="14">
        <f t="shared" si="2"/>
        <v>610</v>
      </c>
      <c r="N16" s="14">
        <v>1</v>
      </c>
      <c r="O16" s="14">
        <f t="shared" si="3"/>
        <v>614</v>
      </c>
    </row>
    <row r="17" spans="1:15" ht="30" customHeight="1">
      <c r="A17" s="3">
        <v>6</v>
      </c>
      <c r="B17" s="3"/>
      <c r="C17" s="3"/>
      <c r="D17" s="4" t="s">
        <v>148</v>
      </c>
      <c r="E17" s="14">
        <v>171</v>
      </c>
      <c r="F17" s="14">
        <v>99</v>
      </c>
      <c r="G17" s="14">
        <v>13</v>
      </c>
      <c r="H17" s="14">
        <v>259</v>
      </c>
      <c r="I17" s="14">
        <f t="shared" si="0"/>
        <v>542</v>
      </c>
      <c r="J17" s="14">
        <f t="shared" si="1"/>
        <v>560</v>
      </c>
      <c r="K17" s="14">
        <v>2</v>
      </c>
      <c r="L17" s="14"/>
      <c r="M17" s="14">
        <f t="shared" si="2"/>
        <v>558</v>
      </c>
      <c r="N17" s="14">
        <v>16</v>
      </c>
      <c r="O17" s="14">
        <f t="shared" si="3"/>
        <v>560</v>
      </c>
    </row>
    <row r="18" spans="1:15">
      <c r="E18">
        <f t="shared" ref="E18:K18" si="4">SUM(E3:E17)</f>
        <v>2276</v>
      </c>
      <c r="F18">
        <f t="shared" si="4"/>
        <v>1522</v>
      </c>
      <c r="G18">
        <f t="shared" si="4"/>
        <v>198</v>
      </c>
      <c r="H18">
        <f t="shared" si="4"/>
        <v>3094</v>
      </c>
      <c r="I18">
        <f t="shared" si="4"/>
        <v>7090</v>
      </c>
      <c r="J18">
        <f t="shared" si="4"/>
        <v>7268</v>
      </c>
      <c r="K18">
        <f t="shared" si="4"/>
        <v>56</v>
      </c>
      <c r="L18">
        <f>SUM(L3:L16)</f>
        <v>1</v>
      </c>
      <c r="M18">
        <f>SUM(M3:M17)</f>
        <v>7212</v>
      </c>
      <c r="N18">
        <f>SUM(N3:N17)</f>
        <v>122</v>
      </c>
      <c r="O18">
        <f>SUM(O3:O17)</f>
        <v>7268</v>
      </c>
    </row>
    <row r="19" spans="1:15">
      <c r="E19" s="19">
        <f>E18/$I$18</f>
        <v>0.32101551480959095</v>
      </c>
      <c r="F19" s="19">
        <f>F18/$I$18</f>
        <v>0.2146685472496474</v>
      </c>
      <c r="G19" s="19">
        <f>G18/$I$18</f>
        <v>2.7926657263751764E-2</v>
      </c>
      <c r="H19" s="19">
        <f>H18/$I$18</f>
        <v>0.43638928067700988</v>
      </c>
    </row>
  </sheetData>
  <mergeCells count="1">
    <mergeCell ref="E1:O1"/>
  </mergeCells>
  <phoneticPr fontId="7" type="noConversion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pane ySplit="2" topLeftCell="A3" activePane="bottomLeft" state="frozen"/>
      <selection pane="bottomLeft" activeCell="D14" sqref="D14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</cols>
  <sheetData>
    <row r="1" spans="1:18">
      <c r="E1" s="36" t="s">
        <v>360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63">
      <c r="A2" s="1" t="s">
        <v>42</v>
      </c>
      <c r="B2" s="1" t="s">
        <v>43</v>
      </c>
      <c r="C2" s="1" t="s">
        <v>44</v>
      </c>
      <c r="D2" s="8" t="s">
        <v>45</v>
      </c>
      <c r="E2" s="13" t="s">
        <v>353</v>
      </c>
      <c r="F2" s="13" t="s">
        <v>354</v>
      </c>
      <c r="G2" s="13" t="s">
        <v>355</v>
      </c>
      <c r="H2" s="13" t="s">
        <v>356</v>
      </c>
      <c r="I2" s="13" t="s">
        <v>357</v>
      </c>
      <c r="J2" s="13" t="s">
        <v>358</v>
      </c>
      <c r="K2" s="13" t="s">
        <v>359</v>
      </c>
      <c r="L2" s="11" t="s">
        <v>41</v>
      </c>
      <c r="M2" s="11" t="s">
        <v>311</v>
      </c>
      <c r="N2" s="11" t="s">
        <v>1</v>
      </c>
      <c r="O2" s="11" t="s">
        <v>308</v>
      </c>
      <c r="P2" s="11" t="s">
        <v>309</v>
      </c>
      <c r="Q2" s="11" t="s">
        <v>0</v>
      </c>
      <c r="R2" s="11" t="s">
        <v>310</v>
      </c>
    </row>
    <row r="3" spans="1:18" ht="30" customHeight="1">
      <c r="A3" s="3">
        <v>7</v>
      </c>
      <c r="B3" s="3" t="s">
        <v>157</v>
      </c>
      <c r="C3" s="3"/>
      <c r="D3" s="4" t="s">
        <v>157</v>
      </c>
      <c r="E3" s="14">
        <v>68</v>
      </c>
      <c r="F3" s="14">
        <v>39</v>
      </c>
      <c r="G3" s="14">
        <v>6</v>
      </c>
      <c r="H3" s="14">
        <v>116</v>
      </c>
      <c r="I3" s="14">
        <v>9</v>
      </c>
      <c r="J3" s="14">
        <v>13</v>
      </c>
      <c r="K3" s="14">
        <v>102</v>
      </c>
      <c r="L3" s="14">
        <f t="shared" ref="L3:L21" si="0">SUM(E3:K3)</f>
        <v>353</v>
      </c>
      <c r="M3" s="14">
        <f>SUM(L3+N3+Q3)</f>
        <v>387</v>
      </c>
      <c r="N3" s="14">
        <v>2</v>
      </c>
      <c r="O3" s="14"/>
      <c r="P3" s="14">
        <f>L3+Q3</f>
        <v>385</v>
      </c>
      <c r="Q3" s="14">
        <v>32</v>
      </c>
      <c r="R3" s="14">
        <f>SUM(Q3,L3,N3)</f>
        <v>387</v>
      </c>
    </row>
    <row r="4" spans="1:18" ht="30" customHeight="1">
      <c r="A4" s="3">
        <v>7</v>
      </c>
      <c r="B4" s="3" t="s">
        <v>158</v>
      </c>
      <c r="C4" s="3"/>
      <c r="D4" s="4" t="s">
        <v>158</v>
      </c>
      <c r="E4" s="14">
        <v>15</v>
      </c>
      <c r="F4" s="14">
        <v>60</v>
      </c>
      <c r="G4" s="14">
        <v>2</v>
      </c>
      <c r="H4" s="14">
        <v>41</v>
      </c>
      <c r="I4" s="14">
        <v>3</v>
      </c>
      <c r="J4" s="14">
        <v>8</v>
      </c>
      <c r="K4" s="14">
        <v>49</v>
      </c>
      <c r="L4" s="14">
        <f t="shared" si="0"/>
        <v>178</v>
      </c>
      <c r="M4" s="14">
        <f t="shared" ref="M4:M21" si="1">SUM(L4+N4+Q4)</f>
        <v>195</v>
      </c>
      <c r="N4" s="14">
        <v>3</v>
      </c>
      <c r="O4" s="14"/>
      <c r="P4" s="14">
        <f t="shared" ref="P4:P21" si="2">L4+Q4</f>
        <v>192</v>
      </c>
      <c r="Q4" s="14">
        <v>14</v>
      </c>
      <c r="R4" s="14">
        <f t="shared" ref="R4:R21" si="3">SUM(Q4,L4,N4)</f>
        <v>195</v>
      </c>
    </row>
    <row r="5" spans="1:18" ht="30" customHeight="1">
      <c r="A5" s="3">
        <v>7</v>
      </c>
      <c r="B5" s="3" t="s">
        <v>24</v>
      </c>
      <c r="C5" s="3"/>
      <c r="D5" s="4" t="s">
        <v>24</v>
      </c>
      <c r="E5" s="14">
        <v>104</v>
      </c>
      <c r="F5" s="14">
        <v>189</v>
      </c>
      <c r="G5" s="14">
        <v>0</v>
      </c>
      <c r="H5" s="14">
        <v>393</v>
      </c>
      <c r="I5" s="14">
        <v>37</v>
      </c>
      <c r="J5" s="14">
        <v>0</v>
      </c>
      <c r="K5" s="14">
        <v>554</v>
      </c>
      <c r="L5" s="14">
        <f t="shared" si="0"/>
        <v>1277</v>
      </c>
      <c r="M5" s="14">
        <f t="shared" si="1"/>
        <v>1503</v>
      </c>
      <c r="N5" s="14">
        <v>72</v>
      </c>
      <c r="O5" s="14"/>
      <c r="P5" s="14">
        <f t="shared" si="2"/>
        <v>1431</v>
      </c>
      <c r="Q5" s="14">
        <v>154</v>
      </c>
      <c r="R5" s="14">
        <f t="shared" si="3"/>
        <v>1503</v>
      </c>
    </row>
    <row r="6" spans="1:18" ht="30" customHeight="1">
      <c r="A6" s="3">
        <v>7</v>
      </c>
      <c r="B6" s="3" t="s">
        <v>159</v>
      </c>
      <c r="C6" s="3"/>
      <c r="D6" s="4" t="s">
        <v>23</v>
      </c>
      <c r="E6" s="14">
        <v>71</v>
      </c>
      <c r="F6" s="14">
        <v>60</v>
      </c>
      <c r="G6" s="14">
        <v>3</v>
      </c>
      <c r="H6" s="14">
        <v>209</v>
      </c>
      <c r="I6" s="14">
        <v>15</v>
      </c>
      <c r="J6" s="14">
        <v>11</v>
      </c>
      <c r="K6" s="14">
        <v>233</v>
      </c>
      <c r="L6" s="14">
        <f t="shared" si="0"/>
        <v>602</v>
      </c>
      <c r="M6" s="14">
        <f t="shared" si="1"/>
        <v>661</v>
      </c>
      <c r="N6" s="14">
        <v>10</v>
      </c>
      <c r="O6" s="14"/>
      <c r="P6" s="14">
        <f t="shared" si="2"/>
        <v>651</v>
      </c>
      <c r="Q6" s="14">
        <v>49</v>
      </c>
      <c r="R6" s="14">
        <f t="shared" si="3"/>
        <v>661</v>
      </c>
    </row>
    <row r="7" spans="1:18" ht="30" customHeight="1">
      <c r="A7" s="3">
        <v>7</v>
      </c>
      <c r="B7" s="3" t="s">
        <v>25</v>
      </c>
      <c r="C7" s="3"/>
      <c r="D7" s="4" t="s">
        <v>305</v>
      </c>
      <c r="E7" s="14">
        <v>42</v>
      </c>
      <c r="F7" s="14">
        <v>125</v>
      </c>
      <c r="G7" s="14">
        <v>2</v>
      </c>
      <c r="H7" s="14">
        <v>170</v>
      </c>
      <c r="I7" s="14">
        <v>7</v>
      </c>
      <c r="J7" s="14">
        <v>8</v>
      </c>
      <c r="K7" s="14">
        <v>98</v>
      </c>
      <c r="L7" s="14">
        <f t="shared" si="0"/>
        <v>452</v>
      </c>
      <c r="M7" s="14">
        <f t="shared" si="1"/>
        <v>522</v>
      </c>
      <c r="N7" s="14">
        <v>20</v>
      </c>
      <c r="O7" s="14"/>
      <c r="P7" s="14">
        <f t="shared" si="2"/>
        <v>502</v>
      </c>
      <c r="Q7" s="14">
        <v>50</v>
      </c>
      <c r="R7" s="14">
        <f t="shared" si="3"/>
        <v>522</v>
      </c>
    </row>
    <row r="8" spans="1:18" ht="30" customHeight="1">
      <c r="A8" s="3">
        <v>7</v>
      </c>
      <c r="B8" s="3" t="s">
        <v>160</v>
      </c>
      <c r="C8" s="3" t="s">
        <v>9</v>
      </c>
      <c r="D8" s="4" t="s">
        <v>160</v>
      </c>
      <c r="E8" s="14">
        <v>33</v>
      </c>
      <c r="F8" s="14">
        <v>115</v>
      </c>
      <c r="G8" s="14">
        <v>5</v>
      </c>
      <c r="H8" s="14">
        <v>153</v>
      </c>
      <c r="I8" s="14">
        <v>19</v>
      </c>
      <c r="J8" s="14">
        <v>5</v>
      </c>
      <c r="K8" s="14">
        <v>129</v>
      </c>
      <c r="L8" s="14">
        <f t="shared" si="0"/>
        <v>459</v>
      </c>
      <c r="M8" s="14">
        <f t="shared" si="1"/>
        <v>518</v>
      </c>
      <c r="N8" s="14">
        <v>11</v>
      </c>
      <c r="O8" s="14"/>
      <c r="P8" s="14">
        <f t="shared" si="2"/>
        <v>507</v>
      </c>
      <c r="Q8" s="14">
        <v>48</v>
      </c>
      <c r="R8" s="14">
        <f t="shared" si="3"/>
        <v>518</v>
      </c>
    </row>
    <row r="9" spans="1:18" ht="30" customHeight="1">
      <c r="A9" s="3">
        <v>7</v>
      </c>
      <c r="B9" s="3" t="s">
        <v>161</v>
      </c>
      <c r="C9" s="3"/>
      <c r="D9" s="4" t="s">
        <v>161</v>
      </c>
      <c r="E9" s="14">
        <v>22</v>
      </c>
      <c r="F9" s="14">
        <v>73</v>
      </c>
      <c r="G9" s="14">
        <v>2</v>
      </c>
      <c r="H9" s="14">
        <v>200</v>
      </c>
      <c r="I9" s="14">
        <v>2</v>
      </c>
      <c r="J9" s="14">
        <v>3</v>
      </c>
      <c r="K9" s="14">
        <v>134</v>
      </c>
      <c r="L9" s="14">
        <f t="shared" si="0"/>
        <v>436</v>
      </c>
      <c r="M9" s="14">
        <f t="shared" si="1"/>
        <v>482</v>
      </c>
      <c r="N9" s="14">
        <v>8</v>
      </c>
      <c r="O9" s="14"/>
      <c r="P9" s="14">
        <f t="shared" si="2"/>
        <v>474</v>
      </c>
      <c r="Q9" s="14">
        <v>38</v>
      </c>
      <c r="R9" s="14">
        <f t="shared" si="3"/>
        <v>482</v>
      </c>
    </row>
    <row r="10" spans="1:18" ht="30" customHeight="1">
      <c r="A10" s="3">
        <v>7</v>
      </c>
      <c r="B10" s="3" t="s">
        <v>22</v>
      </c>
      <c r="C10" s="3"/>
      <c r="D10" s="4" t="s">
        <v>162</v>
      </c>
      <c r="E10" s="14">
        <v>54</v>
      </c>
      <c r="F10" s="14">
        <v>43</v>
      </c>
      <c r="G10" s="14">
        <v>2</v>
      </c>
      <c r="H10" s="14">
        <v>111</v>
      </c>
      <c r="I10" s="14">
        <v>12</v>
      </c>
      <c r="J10" s="14">
        <v>8</v>
      </c>
      <c r="K10" s="14">
        <v>162</v>
      </c>
      <c r="L10" s="14">
        <f t="shared" si="0"/>
        <v>392</v>
      </c>
      <c r="M10" s="14">
        <f t="shared" si="1"/>
        <v>429</v>
      </c>
      <c r="N10" s="14">
        <v>2</v>
      </c>
      <c r="O10" s="14"/>
      <c r="P10" s="14">
        <f t="shared" si="2"/>
        <v>427</v>
      </c>
      <c r="Q10" s="14">
        <v>35</v>
      </c>
      <c r="R10" s="14">
        <f t="shared" si="3"/>
        <v>429</v>
      </c>
    </row>
    <row r="11" spans="1:18" ht="30" customHeight="1">
      <c r="A11" s="3">
        <v>7</v>
      </c>
      <c r="B11" s="3" t="s">
        <v>164</v>
      </c>
      <c r="C11" s="3"/>
      <c r="D11" s="4" t="s">
        <v>164</v>
      </c>
      <c r="E11" s="14">
        <v>216</v>
      </c>
      <c r="F11" s="14">
        <v>89</v>
      </c>
      <c r="G11" s="14">
        <v>7</v>
      </c>
      <c r="H11" s="14">
        <v>144</v>
      </c>
      <c r="I11" s="14">
        <v>117</v>
      </c>
      <c r="J11" s="14">
        <v>4</v>
      </c>
      <c r="K11" s="14">
        <v>40</v>
      </c>
      <c r="L11" s="14">
        <f t="shared" si="0"/>
        <v>617</v>
      </c>
      <c r="M11" s="14">
        <f t="shared" si="1"/>
        <v>641</v>
      </c>
      <c r="N11" s="14">
        <v>2</v>
      </c>
      <c r="O11" s="14"/>
      <c r="P11" s="14">
        <f t="shared" si="2"/>
        <v>639</v>
      </c>
      <c r="Q11" s="14">
        <v>22</v>
      </c>
      <c r="R11" s="14">
        <f t="shared" si="3"/>
        <v>641</v>
      </c>
    </row>
    <row r="12" spans="1:18" ht="30" customHeight="1">
      <c r="A12" s="3">
        <v>7</v>
      </c>
      <c r="B12" s="3" t="s">
        <v>27</v>
      </c>
      <c r="C12" s="3"/>
      <c r="D12" s="4" t="s">
        <v>27</v>
      </c>
      <c r="E12" s="14">
        <v>201</v>
      </c>
      <c r="F12" s="14">
        <v>99</v>
      </c>
      <c r="G12" s="14">
        <v>9</v>
      </c>
      <c r="H12" s="14">
        <v>73</v>
      </c>
      <c r="I12" s="14">
        <v>74</v>
      </c>
      <c r="J12" s="14">
        <v>7</v>
      </c>
      <c r="K12" s="14">
        <v>131</v>
      </c>
      <c r="L12" s="14">
        <f t="shared" si="0"/>
        <v>594</v>
      </c>
      <c r="M12" s="14">
        <f t="shared" si="1"/>
        <v>632</v>
      </c>
      <c r="N12" s="14">
        <v>6</v>
      </c>
      <c r="O12" s="14"/>
      <c r="P12" s="14">
        <f t="shared" si="2"/>
        <v>626</v>
      </c>
      <c r="Q12" s="14">
        <v>32</v>
      </c>
      <c r="R12" s="14">
        <f t="shared" si="3"/>
        <v>632</v>
      </c>
    </row>
    <row r="13" spans="1:18" ht="30" customHeight="1">
      <c r="A13" s="3">
        <v>7</v>
      </c>
      <c r="B13" s="3" t="s">
        <v>165</v>
      </c>
      <c r="C13" s="7"/>
      <c r="D13" s="4" t="s">
        <v>165</v>
      </c>
      <c r="E13" s="14">
        <v>28</v>
      </c>
      <c r="F13" s="14">
        <v>103</v>
      </c>
      <c r="G13" s="14">
        <v>0</v>
      </c>
      <c r="H13" s="14">
        <v>15</v>
      </c>
      <c r="I13" s="14">
        <v>40</v>
      </c>
      <c r="J13" s="14">
        <v>2</v>
      </c>
      <c r="K13" s="14">
        <v>17</v>
      </c>
      <c r="L13" s="14">
        <f t="shared" si="0"/>
        <v>205</v>
      </c>
      <c r="M13" s="14">
        <f t="shared" si="1"/>
        <v>229</v>
      </c>
      <c r="N13" s="14">
        <v>1</v>
      </c>
      <c r="O13" s="14"/>
      <c r="P13" s="14">
        <f t="shared" si="2"/>
        <v>228</v>
      </c>
      <c r="Q13" s="14">
        <v>23</v>
      </c>
      <c r="R13" s="14">
        <f t="shared" si="3"/>
        <v>229</v>
      </c>
    </row>
    <row r="14" spans="1:18" ht="30" customHeight="1">
      <c r="A14" s="3">
        <v>7</v>
      </c>
      <c r="B14" s="3" t="s">
        <v>166</v>
      </c>
      <c r="C14" s="3"/>
      <c r="D14" s="4" t="s">
        <v>166</v>
      </c>
      <c r="E14" s="14">
        <v>159</v>
      </c>
      <c r="F14" s="14">
        <v>99</v>
      </c>
      <c r="G14" s="14">
        <v>1</v>
      </c>
      <c r="H14" s="14">
        <v>30</v>
      </c>
      <c r="I14" s="14">
        <v>18</v>
      </c>
      <c r="J14" s="14">
        <v>2</v>
      </c>
      <c r="K14" s="14">
        <v>60</v>
      </c>
      <c r="L14" s="14">
        <f t="shared" si="0"/>
        <v>369</v>
      </c>
      <c r="M14" s="14">
        <f t="shared" si="1"/>
        <v>384</v>
      </c>
      <c r="N14" s="14">
        <v>1</v>
      </c>
      <c r="O14" s="14"/>
      <c r="P14" s="14">
        <f t="shared" si="2"/>
        <v>383</v>
      </c>
      <c r="Q14" s="14">
        <v>14</v>
      </c>
      <c r="R14" s="14">
        <f t="shared" si="3"/>
        <v>384</v>
      </c>
    </row>
    <row r="15" spans="1:18" ht="30" customHeight="1">
      <c r="A15" s="3">
        <v>7</v>
      </c>
      <c r="B15" s="3" t="s">
        <v>167</v>
      </c>
      <c r="C15" s="3"/>
      <c r="D15" s="4" t="s">
        <v>168</v>
      </c>
      <c r="E15" s="14">
        <v>263</v>
      </c>
      <c r="F15" s="14">
        <v>171</v>
      </c>
      <c r="G15" s="14">
        <v>4</v>
      </c>
      <c r="H15" s="14">
        <v>91</v>
      </c>
      <c r="I15" s="14">
        <v>69</v>
      </c>
      <c r="J15" s="14">
        <v>3</v>
      </c>
      <c r="K15" s="14">
        <v>121</v>
      </c>
      <c r="L15" s="14">
        <f t="shared" si="0"/>
        <v>722</v>
      </c>
      <c r="M15" s="14">
        <f t="shared" si="1"/>
        <v>756</v>
      </c>
      <c r="N15" s="14">
        <v>2</v>
      </c>
      <c r="O15" s="14"/>
      <c r="P15" s="14">
        <f t="shared" si="2"/>
        <v>754</v>
      </c>
      <c r="Q15" s="14">
        <v>32</v>
      </c>
      <c r="R15" s="14">
        <f t="shared" si="3"/>
        <v>756</v>
      </c>
    </row>
    <row r="16" spans="1:18" ht="30" customHeight="1">
      <c r="A16" s="3">
        <v>7</v>
      </c>
      <c r="B16" s="3" t="s">
        <v>169</v>
      </c>
      <c r="C16" s="3"/>
      <c r="D16" s="4" t="s">
        <v>28</v>
      </c>
      <c r="E16" s="14">
        <v>243</v>
      </c>
      <c r="F16" s="14">
        <v>153</v>
      </c>
      <c r="G16" s="14">
        <v>7</v>
      </c>
      <c r="H16" s="14">
        <v>76</v>
      </c>
      <c r="I16" s="14">
        <v>45</v>
      </c>
      <c r="J16" s="14">
        <v>7</v>
      </c>
      <c r="K16" s="14">
        <v>98</v>
      </c>
      <c r="L16" s="14">
        <f t="shared" si="0"/>
        <v>629</v>
      </c>
      <c r="M16" s="14">
        <f t="shared" si="1"/>
        <v>663</v>
      </c>
      <c r="N16" s="14">
        <v>5</v>
      </c>
      <c r="O16" s="14"/>
      <c r="P16" s="14">
        <f t="shared" si="2"/>
        <v>658</v>
      </c>
      <c r="Q16" s="14">
        <v>29</v>
      </c>
      <c r="R16" s="14">
        <f t="shared" si="3"/>
        <v>663</v>
      </c>
    </row>
    <row r="17" spans="1:18" ht="30" customHeight="1">
      <c r="A17" s="3">
        <v>7</v>
      </c>
      <c r="B17" s="3" t="s">
        <v>26</v>
      </c>
      <c r="C17" s="3"/>
      <c r="D17" s="4" t="s">
        <v>26</v>
      </c>
      <c r="E17" s="14">
        <v>161</v>
      </c>
      <c r="F17" s="14">
        <v>105</v>
      </c>
      <c r="G17" s="14">
        <v>6</v>
      </c>
      <c r="H17" s="14">
        <v>81</v>
      </c>
      <c r="I17" s="14">
        <v>70</v>
      </c>
      <c r="J17" s="14">
        <v>11</v>
      </c>
      <c r="K17" s="14">
        <v>142</v>
      </c>
      <c r="L17" s="14">
        <f t="shared" si="0"/>
        <v>576</v>
      </c>
      <c r="M17" s="14">
        <f t="shared" si="1"/>
        <v>608</v>
      </c>
      <c r="N17" s="14">
        <v>9</v>
      </c>
      <c r="O17" s="14"/>
      <c r="P17" s="14">
        <f t="shared" si="2"/>
        <v>599</v>
      </c>
      <c r="Q17" s="14">
        <v>23</v>
      </c>
      <c r="R17" s="14">
        <f t="shared" si="3"/>
        <v>608</v>
      </c>
    </row>
    <row r="18" spans="1:18" ht="30" customHeight="1">
      <c r="A18" s="3">
        <v>7</v>
      </c>
      <c r="B18" s="3" t="s">
        <v>170</v>
      </c>
      <c r="C18" s="3"/>
      <c r="D18" s="4" t="s">
        <v>170</v>
      </c>
      <c r="E18" s="14">
        <v>115</v>
      </c>
      <c r="F18" s="14">
        <v>246</v>
      </c>
      <c r="G18" s="14">
        <v>1</v>
      </c>
      <c r="H18" s="14">
        <v>26</v>
      </c>
      <c r="I18" s="14">
        <v>56</v>
      </c>
      <c r="J18" s="14">
        <v>4</v>
      </c>
      <c r="K18" s="14">
        <v>41</v>
      </c>
      <c r="L18" s="14">
        <f t="shared" si="0"/>
        <v>489</v>
      </c>
      <c r="M18" s="14">
        <f t="shared" si="1"/>
        <v>498</v>
      </c>
      <c r="N18" s="14">
        <v>3</v>
      </c>
      <c r="O18" s="14"/>
      <c r="P18" s="14">
        <f t="shared" si="2"/>
        <v>495</v>
      </c>
      <c r="Q18" s="14">
        <v>6</v>
      </c>
      <c r="R18" s="14">
        <f t="shared" si="3"/>
        <v>498</v>
      </c>
    </row>
    <row r="19" spans="1:18" ht="30" customHeight="1">
      <c r="A19" s="3">
        <v>7</v>
      </c>
      <c r="B19" s="3" t="s">
        <v>171</v>
      </c>
      <c r="C19" s="3"/>
      <c r="D19" s="4" t="s">
        <v>171</v>
      </c>
      <c r="E19" s="14">
        <v>258</v>
      </c>
      <c r="F19" s="14">
        <v>148</v>
      </c>
      <c r="G19" s="14">
        <v>13</v>
      </c>
      <c r="H19" s="14">
        <v>185</v>
      </c>
      <c r="I19" s="14">
        <v>80</v>
      </c>
      <c r="J19" s="14">
        <v>15</v>
      </c>
      <c r="K19" s="14">
        <v>157</v>
      </c>
      <c r="L19" s="14">
        <f t="shared" si="0"/>
        <v>856</v>
      </c>
      <c r="M19" s="14">
        <f t="shared" si="1"/>
        <v>903</v>
      </c>
      <c r="N19" s="14">
        <v>12</v>
      </c>
      <c r="O19" s="14"/>
      <c r="P19" s="14">
        <f t="shared" si="2"/>
        <v>891</v>
      </c>
      <c r="Q19" s="14">
        <v>35</v>
      </c>
      <c r="R19" s="14">
        <f t="shared" si="3"/>
        <v>903</v>
      </c>
    </row>
    <row r="20" spans="1:18" ht="30" customHeight="1">
      <c r="A20" s="3">
        <v>7</v>
      </c>
      <c r="B20" s="3" t="s">
        <v>172</v>
      </c>
      <c r="C20" s="3"/>
      <c r="D20" s="4" t="s">
        <v>173</v>
      </c>
      <c r="E20" s="14">
        <v>26</v>
      </c>
      <c r="F20" s="14">
        <v>58</v>
      </c>
      <c r="G20" s="14">
        <v>1</v>
      </c>
      <c r="H20" s="14">
        <v>31</v>
      </c>
      <c r="I20" s="14">
        <v>9</v>
      </c>
      <c r="J20" s="14">
        <v>8</v>
      </c>
      <c r="K20" s="14">
        <v>73</v>
      </c>
      <c r="L20" s="14">
        <f t="shared" si="0"/>
        <v>206</v>
      </c>
      <c r="M20" s="14">
        <f t="shared" si="1"/>
        <v>228</v>
      </c>
      <c r="N20" s="14">
        <v>2</v>
      </c>
      <c r="O20" s="14"/>
      <c r="P20" s="14">
        <f t="shared" si="2"/>
        <v>226</v>
      </c>
      <c r="Q20" s="14">
        <v>20</v>
      </c>
      <c r="R20" s="14">
        <f t="shared" si="3"/>
        <v>228</v>
      </c>
    </row>
    <row r="21" spans="1:18" ht="30" customHeight="1">
      <c r="A21" s="3">
        <v>7</v>
      </c>
      <c r="B21" s="3" t="s">
        <v>174</v>
      </c>
      <c r="C21" s="3"/>
      <c r="D21" s="4" t="s">
        <v>174</v>
      </c>
      <c r="E21" s="14">
        <v>34</v>
      </c>
      <c r="F21" s="14">
        <v>75</v>
      </c>
      <c r="G21" s="14">
        <v>5</v>
      </c>
      <c r="H21" s="14">
        <v>33</v>
      </c>
      <c r="I21" s="14">
        <v>9</v>
      </c>
      <c r="J21" s="14">
        <v>2</v>
      </c>
      <c r="K21" s="14">
        <v>19</v>
      </c>
      <c r="L21" s="14">
        <f t="shared" si="0"/>
        <v>177</v>
      </c>
      <c r="M21" s="14">
        <f t="shared" si="1"/>
        <v>203</v>
      </c>
      <c r="N21" s="14">
        <v>7</v>
      </c>
      <c r="O21" s="14"/>
      <c r="P21" s="14">
        <f t="shared" si="2"/>
        <v>196</v>
      </c>
      <c r="Q21" s="14">
        <v>19</v>
      </c>
      <c r="R21" s="14">
        <f t="shared" si="3"/>
        <v>203</v>
      </c>
    </row>
    <row r="22" spans="1:18">
      <c r="E22">
        <f>SUM(E3:E21)</f>
        <v>2113</v>
      </c>
      <c r="F22">
        <f t="shared" ref="F22:R22" si="4">SUM(F3:F21)</f>
        <v>2050</v>
      </c>
      <c r="G22">
        <f t="shared" si="4"/>
        <v>76</v>
      </c>
      <c r="H22">
        <f t="shared" si="4"/>
        <v>2178</v>
      </c>
      <c r="I22">
        <f>SUM(I3:I21)</f>
        <v>691</v>
      </c>
      <c r="J22">
        <f t="shared" si="4"/>
        <v>121</v>
      </c>
      <c r="K22">
        <f t="shared" si="4"/>
        <v>2360</v>
      </c>
      <c r="L22">
        <f t="shared" si="4"/>
        <v>9589</v>
      </c>
      <c r="M22">
        <f t="shared" si="4"/>
        <v>10442</v>
      </c>
      <c r="N22">
        <f t="shared" si="4"/>
        <v>178</v>
      </c>
      <c r="O22">
        <f t="shared" si="4"/>
        <v>0</v>
      </c>
      <c r="P22">
        <f t="shared" si="4"/>
        <v>10264</v>
      </c>
      <c r="Q22">
        <f t="shared" si="4"/>
        <v>675</v>
      </c>
      <c r="R22">
        <f t="shared" si="4"/>
        <v>10442</v>
      </c>
    </row>
    <row r="23" spans="1:18">
      <c r="E23" s="19">
        <f t="shared" ref="E23:K23" si="5">E22/$L$22</f>
        <v>0.22035665867139431</v>
      </c>
      <c r="F23" s="19">
        <f t="shared" si="5"/>
        <v>0.21378663051413077</v>
      </c>
      <c r="G23" s="19">
        <f t="shared" si="5"/>
        <v>7.9257482532067991E-3</v>
      </c>
      <c r="H23" s="19">
        <f t="shared" si="5"/>
        <v>0.22713525915111066</v>
      </c>
      <c r="I23" s="19">
        <f t="shared" si="5"/>
        <v>7.2061737407446036E-2</v>
      </c>
      <c r="J23" s="19">
        <f t="shared" si="5"/>
        <v>1.2618625508395036E-2</v>
      </c>
      <c r="K23" s="19">
        <f t="shared" si="5"/>
        <v>0.24611534049431641</v>
      </c>
    </row>
  </sheetData>
  <mergeCells count="1">
    <mergeCell ref="E1:R1"/>
  </mergeCells>
  <phoneticPr fontId="7" type="noConversion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D13"/>
  <sheetViews>
    <sheetView workbookViewId="0">
      <selection activeCell="O28" sqref="O28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</cols>
  <sheetData>
    <row r="2" spans="1:4">
      <c r="A2" s="1" t="s">
        <v>42</v>
      </c>
      <c r="B2" s="1" t="s">
        <v>43</v>
      </c>
      <c r="C2" s="1" t="s">
        <v>44</v>
      </c>
      <c r="D2" s="8" t="s">
        <v>45</v>
      </c>
    </row>
    <row r="3" spans="1:4">
      <c r="A3" s="3">
        <v>8</v>
      </c>
      <c r="B3" s="5" t="s">
        <v>176</v>
      </c>
      <c r="C3" s="5"/>
      <c r="D3" s="9" t="s">
        <v>177</v>
      </c>
    </row>
    <row r="4" spans="1:4">
      <c r="A4" s="3">
        <v>8</v>
      </c>
      <c r="B4" s="5" t="s">
        <v>30</v>
      </c>
      <c r="C4" s="5"/>
      <c r="D4" s="9" t="s">
        <v>178</v>
      </c>
    </row>
    <row r="5" spans="1:4">
      <c r="A5" s="3">
        <v>8</v>
      </c>
      <c r="B5" s="3" t="s">
        <v>179</v>
      </c>
      <c r="C5" s="3"/>
      <c r="D5" s="4" t="s">
        <v>179</v>
      </c>
    </row>
    <row r="6" spans="1:4">
      <c r="A6" s="3">
        <v>8</v>
      </c>
      <c r="B6" s="3" t="s">
        <v>180</v>
      </c>
      <c r="C6" s="3"/>
      <c r="D6" s="4" t="s">
        <v>181</v>
      </c>
    </row>
    <row r="7" spans="1:4">
      <c r="A7" s="3">
        <v>8</v>
      </c>
      <c r="B7" s="3" t="s">
        <v>182</v>
      </c>
      <c r="C7" s="3"/>
      <c r="D7" s="4" t="s">
        <v>182</v>
      </c>
    </row>
    <row r="8" spans="1:4">
      <c r="A8" s="3">
        <v>8</v>
      </c>
      <c r="B8" s="3" t="s">
        <v>183</v>
      </c>
      <c r="C8" s="3"/>
      <c r="D8" s="4" t="s">
        <v>183</v>
      </c>
    </row>
    <row r="9" spans="1:4">
      <c r="A9" s="3">
        <v>8</v>
      </c>
      <c r="B9" s="3" t="s">
        <v>184</v>
      </c>
      <c r="C9" s="3"/>
      <c r="D9" s="4" t="s">
        <v>184</v>
      </c>
    </row>
    <row r="10" spans="1:4">
      <c r="A10" s="3">
        <v>8</v>
      </c>
      <c r="B10" s="3" t="s">
        <v>185</v>
      </c>
      <c r="C10" s="7"/>
      <c r="D10" s="4" t="s">
        <v>186</v>
      </c>
    </row>
    <row r="11" spans="1:4">
      <c r="A11" s="3">
        <v>8</v>
      </c>
      <c r="B11" s="3" t="s">
        <v>187</v>
      </c>
      <c r="C11" s="3"/>
      <c r="D11" s="4" t="s">
        <v>188</v>
      </c>
    </row>
    <row r="12" spans="1:4">
      <c r="A12" s="3">
        <v>8</v>
      </c>
      <c r="B12" s="3" t="s">
        <v>29</v>
      </c>
      <c r="C12" s="3"/>
      <c r="D12" s="4" t="s">
        <v>29</v>
      </c>
    </row>
    <row r="13" spans="1:4">
      <c r="A13" s="3">
        <v>8</v>
      </c>
      <c r="B13" s="3" t="s">
        <v>189</v>
      </c>
      <c r="C13" s="3" t="s">
        <v>190</v>
      </c>
      <c r="D13" s="4" t="s">
        <v>191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D13"/>
  <sheetViews>
    <sheetView workbookViewId="0">
      <selection activeCell="A16" sqref="A16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</cols>
  <sheetData>
    <row r="2" spans="1:4">
      <c r="A2" s="1" t="s">
        <v>42</v>
      </c>
      <c r="B2" s="1" t="s">
        <v>43</v>
      </c>
      <c r="C2" s="1" t="s">
        <v>44</v>
      </c>
      <c r="D2" s="8" t="s">
        <v>45</v>
      </c>
    </row>
    <row r="3" spans="1:4">
      <c r="A3" s="3">
        <v>9</v>
      </c>
      <c r="B3" s="3" t="s">
        <v>193</v>
      </c>
      <c r="C3" s="3"/>
      <c r="D3" s="4" t="s">
        <v>193</v>
      </c>
    </row>
    <row r="4" spans="1:4">
      <c r="A4" s="3">
        <v>9</v>
      </c>
      <c r="B4" s="3" t="s">
        <v>194</v>
      </c>
      <c r="C4" s="3"/>
      <c r="D4" s="4" t="s">
        <v>194</v>
      </c>
    </row>
    <row r="5" spans="1:4">
      <c r="A5" s="3">
        <v>9</v>
      </c>
      <c r="B5" s="3" t="s">
        <v>195</v>
      </c>
      <c r="C5" s="3"/>
      <c r="D5" s="4" t="s">
        <v>195</v>
      </c>
    </row>
    <row r="6" spans="1:4">
      <c r="A6" s="3">
        <v>9</v>
      </c>
      <c r="B6" s="3" t="s">
        <v>31</v>
      </c>
      <c r="C6" s="3"/>
      <c r="D6" s="4" t="s">
        <v>31</v>
      </c>
    </row>
    <row r="7" spans="1:4">
      <c r="A7" s="3">
        <v>9</v>
      </c>
      <c r="B7" s="3" t="s">
        <v>32</v>
      </c>
      <c r="C7" s="3"/>
      <c r="D7" s="4" t="s">
        <v>32</v>
      </c>
    </row>
    <row r="8" spans="1:4">
      <c r="A8" s="3">
        <v>9</v>
      </c>
      <c r="B8" s="3" t="s">
        <v>196</v>
      </c>
      <c r="C8" s="3"/>
      <c r="D8" s="4" t="s">
        <v>196</v>
      </c>
    </row>
    <row r="9" spans="1:4">
      <c r="A9" s="3">
        <v>9</v>
      </c>
      <c r="B9" s="3" t="s">
        <v>197</v>
      </c>
      <c r="C9" s="7"/>
      <c r="D9" s="4" t="s">
        <v>197</v>
      </c>
    </row>
    <row r="10" spans="1:4">
      <c r="A10" s="3">
        <v>9</v>
      </c>
      <c r="B10" s="3" t="s">
        <v>198</v>
      </c>
      <c r="C10" s="7"/>
      <c r="D10" s="4" t="s">
        <v>199</v>
      </c>
    </row>
    <row r="11" spans="1:4">
      <c r="A11" s="3">
        <v>9</v>
      </c>
      <c r="B11" s="3" t="s">
        <v>200</v>
      </c>
      <c r="C11" s="3"/>
      <c r="D11" s="4" t="s">
        <v>200</v>
      </c>
    </row>
    <row r="12" spans="1:4">
      <c r="A12" s="3">
        <v>9</v>
      </c>
      <c r="B12" s="3" t="s">
        <v>201</v>
      </c>
      <c r="C12" s="3"/>
      <c r="D12" s="4" t="s">
        <v>201</v>
      </c>
    </row>
    <row r="13" spans="1:4">
      <c r="A13" s="3">
        <v>9</v>
      </c>
      <c r="B13" s="3" t="s">
        <v>202</v>
      </c>
      <c r="C13" s="3"/>
      <c r="D13" s="4" t="s">
        <v>203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pane ySplit="2" topLeftCell="A9" activePane="bottomLeft" state="frozen"/>
      <selection pane="bottomLeft" activeCell="G18" sqref="G18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</cols>
  <sheetData>
    <row r="1" spans="1:14">
      <c r="E1" s="37" t="s">
        <v>163</v>
      </c>
      <c r="F1" s="38"/>
      <c r="G1" s="38"/>
      <c r="H1" s="38"/>
      <c r="I1" s="38"/>
      <c r="J1" s="38"/>
      <c r="K1" s="38"/>
      <c r="L1" s="38"/>
      <c r="M1" s="38"/>
      <c r="N1" s="39"/>
    </row>
    <row r="2" spans="1:14" ht="60">
      <c r="A2" s="1" t="s">
        <v>42</v>
      </c>
      <c r="B2" s="1" t="s">
        <v>43</v>
      </c>
      <c r="C2" s="1" t="s">
        <v>44</v>
      </c>
      <c r="D2" s="8" t="s">
        <v>45</v>
      </c>
      <c r="E2" s="13" t="s">
        <v>361</v>
      </c>
      <c r="F2" s="13" t="s">
        <v>362</v>
      </c>
      <c r="G2" s="13" t="s">
        <v>363</v>
      </c>
      <c r="H2" s="11" t="s">
        <v>41</v>
      </c>
      <c r="I2" s="11" t="s">
        <v>311</v>
      </c>
      <c r="J2" s="11" t="s">
        <v>1</v>
      </c>
      <c r="K2" s="11" t="s">
        <v>308</v>
      </c>
      <c r="L2" s="11" t="s">
        <v>309</v>
      </c>
      <c r="M2" s="11" t="s">
        <v>0</v>
      </c>
      <c r="N2" s="11" t="s">
        <v>310</v>
      </c>
    </row>
    <row r="3" spans="1:14" ht="30" customHeight="1">
      <c r="A3" s="3">
        <v>10</v>
      </c>
      <c r="B3" s="3" t="s">
        <v>205</v>
      </c>
      <c r="C3" s="3"/>
      <c r="D3" s="4" t="s">
        <v>205</v>
      </c>
      <c r="E3" s="14">
        <v>20</v>
      </c>
      <c r="F3" s="14">
        <v>340</v>
      </c>
      <c r="G3" s="14">
        <v>55</v>
      </c>
      <c r="H3" s="14">
        <f>SUM(E3:G3)</f>
        <v>415</v>
      </c>
      <c r="I3" s="14">
        <f>SUM(H3+J3+M3)</f>
        <v>430</v>
      </c>
      <c r="J3" s="14">
        <v>2</v>
      </c>
      <c r="K3" s="14"/>
      <c r="L3" s="14">
        <f>SUM(H3+M3)</f>
        <v>428</v>
      </c>
      <c r="M3" s="14">
        <v>13</v>
      </c>
      <c r="N3" s="14">
        <f>SUM(M3,J3,H3)</f>
        <v>430</v>
      </c>
    </row>
    <row r="4" spans="1:14" ht="30" customHeight="1">
      <c r="A4" s="3">
        <v>10</v>
      </c>
      <c r="B4" s="3" t="s">
        <v>206</v>
      </c>
      <c r="C4" s="3"/>
      <c r="D4" s="4" t="s">
        <v>206</v>
      </c>
      <c r="E4" s="14">
        <v>138</v>
      </c>
      <c r="F4" s="14">
        <v>240</v>
      </c>
      <c r="G4" s="14">
        <v>175</v>
      </c>
      <c r="H4" s="14">
        <f t="shared" ref="H4:H17" si="0">SUM(E4:G4)</f>
        <v>553</v>
      </c>
      <c r="I4" s="14">
        <f t="shared" ref="I4:I17" si="1">SUM(H4+J4+M4)</f>
        <v>580</v>
      </c>
      <c r="J4" s="14">
        <v>6</v>
      </c>
      <c r="K4" s="14"/>
      <c r="L4" s="14">
        <f t="shared" ref="L4:L17" si="2">SUM(H4+M4)</f>
        <v>574</v>
      </c>
      <c r="M4" s="14">
        <v>21</v>
      </c>
      <c r="N4" s="14">
        <f t="shared" ref="N4:N17" si="3">SUM(M4,J4,H4)</f>
        <v>580</v>
      </c>
    </row>
    <row r="5" spans="1:14" ht="30" customHeight="1">
      <c r="A5" s="3">
        <v>10</v>
      </c>
      <c r="B5" s="3" t="s">
        <v>207</v>
      </c>
      <c r="C5" s="3"/>
      <c r="D5" s="4" t="s">
        <v>207</v>
      </c>
      <c r="E5" s="14">
        <v>156</v>
      </c>
      <c r="F5" s="14">
        <v>422</v>
      </c>
      <c r="G5" s="14">
        <v>162</v>
      </c>
      <c r="H5" s="14">
        <f t="shared" si="0"/>
        <v>740</v>
      </c>
      <c r="I5" s="14">
        <f t="shared" si="1"/>
        <v>762</v>
      </c>
      <c r="J5" s="14">
        <v>2</v>
      </c>
      <c r="K5" s="14"/>
      <c r="L5" s="14">
        <f t="shared" si="2"/>
        <v>760</v>
      </c>
      <c r="M5" s="14">
        <v>20</v>
      </c>
      <c r="N5" s="14">
        <f t="shared" si="3"/>
        <v>762</v>
      </c>
    </row>
    <row r="6" spans="1:14" ht="30" customHeight="1">
      <c r="A6" s="3">
        <v>10</v>
      </c>
      <c r="B6" s="3" t="s">
        <v>208</v>
      </c>
      <c r="C6" s="3"/>
      <c r="D6" s="4" t="s">
        <v>208</v>
      </c>
      <c r="E6" s="14">
        <v>48</v>
      </c>
      <c r="F6" s="14">
        <v>148</v>
      </c>
      <c r="G6" s="14">
        <v>39</v>
      </c>
      <c r="H6" s="14">
        <f t="shared" si="0"/>
        <v>235</v>
      </c>
      <c r="I6" s="14">
        <f t="shared" si="1"/>
        <v>242</v>
      </c>
      <c r="J6" s="14">
        <v>2</v>
      </c>
      <c r="K6" s="14"/>
      <c r="L6" s="14">
        <f t="shared" si="2"/>
        <v>240</v>
      </c>
      <c r="M6" s="14">
        <v>5</v>
      </c>
      <c r="N6" s="14">
        <f t="shared" si="3"/>
        <v>242</v>
      </c>
    </row>
    <row r="7" spans="1:14" ht="30" customHeight="1">
      <c r="A7" s="3">
        <v>10</v>
      </c>
      <c r="B7" s="3" t="s">
        <v>209</v>
      </c>
      <c r="C7" s="3"/>
      <c r="D7" s="4" t="s">
        <v>209</v>
      </c>
      <c r="E7" s="14">
        <v>41</v>
      </c>
      <c r="F7" s="14">
        <v>280</v>
      </c>
      <c r="G7" s="14">
        <v>71</v>
      </c>
      <c r="H7" s="14">
        <f t="shared" si="0"/>
        <v>392</v>
      </c>
      <c r="I7" s="14">
        <f t="shared" si="1"/>
        <v>394</v>
      </c>
      <c r="J7" s="14">
        <v>1</v>
      </c>
      <c r="K7" s="14"/>
      <c r="L7" s="14">
        <f t="shared" si="2"/>
        <v>393</v>
      </c>
      <c r="M7" s="14">
        <v>1</v>
      </c>
      <c r="N7" s="14">
        <f t="shared" si="3"/>
        <v>394</v>
      </c>
    </row>
    <row r="8" spans="1:14" ht="30" customHeight="1">
      <c r="A8" s="3">
        <v>10</v>
      </c>
      <c r="B8" s="5" t="s">
        <v>210</v>
      </c>
      <c r="C8" s="6"/>
      <c r="D8" s="9" t="s">
        <v>210</v>
      </c>
      <c r="E8" s="14">
        <v>18</v>
      </c>
      <c r="F8" s="14">
        <v>104</v>
      </c>
      <c r="G8" s="14">
        <v>80</v>
      </c>
      <c r="H8" s="14">
        <f t="shared" si="0"/>
        <v>202</v>
      </c>
      <c r="I8" s="14">
        <f t="shared" si="1"/>
        <v>221</v>
      </c>
      <c r="J8" s="14">
        <v>5</v>
      </c>
      <c r="K8" s="14"/>
      <c r="L8" s="14">
        <f t="shared" si="2"/>
        <v>216</v>
      </c>
      <c r="M8" s="14">
        <v>14</v>
      </c>
      <c r="N8" s="14">
        <f t="shared" si="3"/>
        <v>221</v>
      </c>
    </row>
    <row r="9" spans="1:14" ht="30" customHeight="1">
      <c r="A9" s="3">
        <v>10</v>
      </c>
      <c r="B9" s="3" t="s">
        <v>211</v>
      </c>
      <c r="C9" s="7"/>
      <c r="D9" s="4" t="s">
        <v>211</v>
      </c>
      <c r="E9" s="14">
        <v>18</v>
      </c>
      <c r="F9" s="14">
        <v>80</v>
      </c>
      <c r="G9" s="14">
        <v>29</v>
      </c>
      <c r="H9" s="14">
        <f t="shared" si="0"/>
        <v>127</v>
      </c>
      <c r="I9" s="14">
        <f t="shared" si="1"/>
        <v>141</v>
      </c>
      <c r="J9" s="14">
        <v>2</v>
      </c>
      <c r="K9" s="14"/>
      <c r="L9" s="14">
        <f t="shared" si="2"/>
        <v>139</v>
      </c>
      <c r="M9" s="14">
        <v>12</v>
      </c>
      <c r="N9" s="14">
        <f t="shared" si="3"/>
        <v>141</v>
      </c>
    </row>
    <row r="10" spans="1:14" ht="30" customHeight="1">
      <c r="A10" s="3">
        <v>10</v>
      </c>
      <c r="B10" s="3" t="s">
        <v>212</v>
      </c>
      <c r="C10" s="7"/>
      <c r="D10" s="4" t="s">
        <v>212</v>
      </c>
      <c r="E10" s="14">
        <v>12</v>
      </c>
      <c r="F10" s="14">
        <v>211</v>
      </c>
      <c r="G10" s="14">
        <v>12</v>
      </c>
      <c r="H10" s="14">
        <f t="shared" si="0"/>
        <v>235</v>
      </c>
      <c r="I10" s="14">
        <f t="shared" si="1"/>
        <v>240</v>
      </c>
      <c r="J10" s="14">
        <v>1</v>
      </c>
      <c r="K10" s="14"/>
      <c r="L10" s="14">
        <f t="shared" si="2"/>
        <v>239</v>
      </c>
      <c r="M10" s="14">
        <v>4</v>
      </c>
      <c r="N10" s="14">
        <f t="shared" si="3"/>
        <v>240</v>
      </c>
    </row>
    <row r="11" spans="1:14" ht="30" customHeight="1">
      <c r="A11" s="3">
        <v>10</v>
      </c>
      <c r="B11" s="3" t="s">
        <v>213</v>
      </c>
      <c r="C11" s="3"/>
      <c r="D11" s="4" t="s">
        <v>214</v>
      </c>
      <c r="E11" s="14">
        <v>9</v>
      </c>
      <c r="F11" s="14">
        <v>254</v>
      </c>
      <c r="G11" s="14">
        <v>58</v>
      </c>
      <c r="H11" s="14">
        <f t="shared" si="0"/>
        <v>321</v>
      </c>
      <c r="I11" s="14">
        <f t="shared" si="1"/>
        <v>330</v>
      </c>
      <c r="J11" s="14">
        <v>1</v>
      </c>
      <c r="K11" s="14"/>
      <c r="L11" s="14">
        <f t="shared" si="2"/>
        <v>329</v>
      </c>
      <c r="M11" s="14">
        <v>8</v>
      </c>
      <c r="N11" s="14">
        <f t="shared" si="3"/>
        <v>330</v>
      </c>
    </row>
    <row r="12" spans="1:14" ht="30" customHeight="1">
      <c r="A12" s="3">
        <v>10</v>
      </c>
      <c r="B12" s="3" t="s">
        <v>215</v>
      </c>
      <c r="C12" s="3"/>
      <c r="D12" s="4" t="s">
        <v>215</v>
      </c>
      <c r="E12" s="14">
        <v>134</v>
      </c>
      <c r="F12" s="14">
        <v>241</v>
      </c>
      <c r="G12" s="14">
        <v>175</v>
      </c>
      <c r="H12" s="14">
        <f t="shared" si="0"/>
        <v>550</v>
      </c>
      <c r="I12" s="14">
        <f t="shared" si="1"/>
        <v>628</v>
      </c>
      <c r="J12" s="14">
        <v>39</v>
      </c>
      <c r="K12" s="14"/>
      <c r="L12" s="14">
        <f t="shared" si="2"/>
        <v>589</v>
      </c>
      <c r="M12" s="14">
        <v>39</v>
      </c>
      <c r="N12" s="14">
        <f t="shared" si="3"/>
        <v>628</v>
      </c>
    </row>
    <row r="13" spans="1:14" ht="30" customHeight="1">
      <c r="A13" s="3">
        <v>10</v>
      </c>
      <c r="B13" s="3" t="s">
        <v>216</v>
      </c>
      <c r="C13" s="3"/>
      <c r="D13" s="4" t="s">
        <v>217</v>
      </c>
      <c r="E13" s="14">
        <v>26</v>
      </c>
      <c r="F13" s="14">
        <v>46</v>
      </c>
      <c r="G13" s="14">
        <v>30</v>
      </c>
      <c r="H13" s="14">
        <f t="shared" si="0"/>
        <v>102</v>
      </c>
      <c r="I13" s="14">
        <f t="shared" si="1"/>
        <v>122</v>
      </c>
      <c r="J13" s="14">
        <v>4</v>
      </c>
      <c r="K13" s="14"/>
      <c r="L13" s="14">
        <f t="shared" si="2"/>
        <v>118</v>
      </c>
      <c r="M13" s="14">
        <v>16</v>
      </c>
      <c r="N13" s="14">
        <f t="shared" si="3"/>
        <v>122</v>
      </c>
    </row>
    <row r="14" spans="1:14" ht="30" customHeight="1">
      <c r="A14" s="3">
        <v>10</v>
      </c>
      <c r="B14" s="4" t="s">
        <v>218</v>
      </c>
      <c r="C14" s="3"/>
      <c r="D14" s="4" t="s">
        <v>218</v>
      </c>
      <c r="E14" s="14">
        <v>69</v>
      </c>
      <c r="F14" s="14">
        <v>53</v>
      </c>
      <c r="G14" s="14">
        <v>51</v>
      </c>
      <c r="H14" s="14">
        <f t="shared" si="0"/>
        <v>173</v>
      </c>
      <c r="I14" s="14">
        <f t="shared" si="1"/>
        <v>181</v>
      </c>
      <c r="J14" s="14">
        <v>0</v>
      </c>
      <c r="K14" s="14"/>
      <c r="L14" s="14">
        <f t="shared" si="2"/>
        <v>181</v>
      </c>
      <c r="M14" s="14">
        <v>8</v>
      </c>
      <c r="N14" s="14">
        <f t="shared" si="3"/>
        <v>181</v>
      </c>
    </row>
    <row r="15" spans="1:14" ht="30" customHeight="1">
      <c r="A15" s="3">
        <v>10</v>
      </c>
      <c r="B15" s="3" t="s">
        <v>219</v>
      </c>
      <c r="C15" s="7"/>
      <c r="D15" s="4" t="s">
        <v>219</v>
      </c>
      <c r="E15" s="14">
        <v>63</v>
      </c>
      <c r="F15" s="14">
        <v>198</v>
      </c>
      <c r="G15" s="14">
        <v>104</v>
      </c>
      <c r="H15" s="14">
        <f t="shared" si="0"/>
        <v>365</v>
      </c>
      <c r="I15" s="14">
        <f t="shared" si="1"/>
        <v>394</v>
      </c>
      <c r="J15" s="14">
        <v>6</v>
      </c>
      <c r="K15" s="14"/>
      <c r="L15" s="14">
        <f t="shared" si="2"/>
        <v>388</v>
      </c>
      <c r="M15" s="14">
        <v>23</v>
      </c>
      <c r="N15" s="14">
        <f t="shared" si="3"/>
        <v>394</v>
      </c>
    </row>
    <row r="16" spans="1:14" ht="30" customHeight="1">
      <c r="A16" s="3">
        <v>10</v>
      </c>
      <c r="B16" s="3" t="s">
        <v>220</v>
      </c>
      <c r="C16" s="7"/>
      <c r="D16" s="4" t="s">
        <v>220</v>
      </c>
      <c r="E16" s="14">
        <v>29</v>
      </c>
      <c r="F16" s="14">
        <v>32</v>
      </c>
      <c r="G16" s="14">
        <v>7</v>
      </c>
      <c r="H16" s="14">
        <f t="shared" si="0"/>
        <v>68</v>
      </c>
      <c r="I16" s="14">
        <f t="shared" si="1"/>
        <v>71</v>
      </c>
      <c r="J16" s="14">
        <v>0</v>
      </c>
      <c r="K16" s="14"/>
      <c r="L16" s="14">
        <f t="shared" si="2"/>
        <v>71</v>
      </c>
      <c r="M16" s="14">
        <v>3</v>
      </c>
      <c r="N16" s="14">
        <f t="shared" si="3"/>
        <v>71</v>
      </c>
    </row>
    <row r="17" spans="1:14" ht="30" customHeight="1">
      <c r="A17" s="3">
        <v>10</v>
      </c>
      <c r="B17" s="3" t="s">
        <v>221</v>
      </c>
      <c r="C17" s="3"/>
      <c r="D17" s="4" t="s">
        <v>221</v>
      </c>
      <c r="E17" s="14">
        <v>10</v>
      </c>
      <c r="F17" s="14">
        <v>73</v>
      </c>
      <c r="G17" s="14">
        <v>49</v>
      </c>
      <c r="H17" s="14">
        <f t="shared" si="0"/>
        <v>132</v>
      </c>
      <c r="I17" s="14">
        <f t="shared" si="1"/>
        <v>134</v>
      </c>
      <c r="J17" s="14">
        <v>1</v>
      </c>
      <c r="K17" s="14"/>
      <c r="L17" s="14">
        <f t="shared" si="2"/>
        <v>133</v>
      </c>
      <c r="M17" s="14">
        <v>1</v>
      </c>
      <c r="N17" s="14">
        <f t="shared" si="3"/>
        <v>134</v>
      </c>
    </row>
    <row r="18" spans="1:14">
      <c r="E18">
        <f>SUM(E3:E17)</f>
        <v>791</v>
      </c>
      <c r="F18">
        <f t="shared" ref="F18:N18" si="4">SUM(F3:F17)</f>
        <v>2722</v>
      </c>
      <c r="G18">
        <f t="shared" si="4"/>
        <v>1097</v>
      </c>
      <c r="H18">
        <f t="shared" si="4"/>
        <v>4610</v>
      </c>
      <c r="I18">
        <f t="shared" si="4"/>
        <v>4870</v>
      </c>
      <c r="J18">
        <f t="shared" si="4"/>
        <v>72</v>
      </c>
      <c r="K18">
        <f t="shared" si="4"/>
        <v>0</v>
      </c>
      <c r="L18">
        <f t="shared" si="4"/>
        <v>4798</v>
      </c>
      <c r="M18">
        <f t="shared" si="4"/>
        <v>188</v>
      </c>
      <c r="N18">
        <f t="shared" si="4"/>
        <v>4870</v>
      </c>
    </row>
    <row r="19" spans="1:14">
      <c r="E19" s="19">
        <f>E18/$H$18</f>
        <v>0.17158351409978309</v>
      </c>
      <c r="F19" s="19">
        <f>F18/$H$18</f>
        <v>0.59045553145336227</v>
      </c>
      <c r="G19" s="19">
        <f>G18/$H$18</f>
        <v>0.23796095444685467</v>
      </c>
    </row>
  </sheetData>
  <mergeCells count="1">
    <mergeCell ref="E1:N1"/>
  </mergeCells>
  <phoneticPr fontId="7" type="noConversion"/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pane ySplit="2" topLeftCell="A9" activePane="bottomLeft" state="frozen"/>
      <selection pane="bottomLeft" activeCell="O9" sqref="O9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</cols>
  <sheetData>
    <row r="1" spans="1:15">
      <c r="E1" s="36" t="s">
        <v>175</v>
      </c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3">
      <c r="A2" s="1" t="s">
        <v>42</v>
      </c>
      <c r="B2" s="1" t="s">
        <v>43</v>
      </c>
      <c r="C2" s="1" t="s">
        <v>44</v>
      </c>
      <c r="D2" s="8" t="s">
        <v>45</v>
      </c>
      <c r="E2" s="13" t="s">
        <v>364</v>
      </c>
      <c r="F2" s="13" t="s">
        <v>365</v>
      </c>
      <c r="G2" s="13" t="s">
        <v>366</v>
      </c>
      <c r="H2" s="13" t="s">
        <v>367</v>
      </c>
      <c r="I2" s="11" t="s">
        <v>41</v>
      </c>
      <c r="J2" s="11" t="s">
        <v>311</v>
      </c>
      <c r="K2" s="11" t="s">
        <v>1</v>
      </c>
      <c r="L2" s="11" t="s">
        <v>308</v>
      </c>
      <c r="M2" s="11" t="s">
        <v>309</v>
      </c>
      <c r="N2" s="11" t="s">
        <v>0</v>
      </c>
      <c r="O2" s="11" t="s">
        <v>310</v>
      </c>
    </row>
    <row r="3" spans="1:15" ht="30" customHeight="1">
      <c r="A3" s="3">
        <v>11</v>
      </c>
      <c r="B3" s="3" t="s">
        <v>35</v>
      </c>
      <c r="C3" s="3"/>
      <c r="D3" s="4" t="s">
        <v>35</v>
      </c>
      <c r="E3" s="14">
        <v>64</v>
      </c>
      <c r="F3" s="14">
        <v>370</v>
      </c>
      <c r="G3" s="14">
        <v>38</v>
      </c>
      <c r="H3" s="14">
        <v>34</v>
      </c>
      <c r="I3" s="14">
        <f>SUM(E3:H3)</f>
        <v>506</v>
      </c>
      <c r="J3" s="14">
        <f>SUM(I3+K3+N3)</f>
        <v>524</v>
      </c>
      <c r="K3" s="14">
        <v>5</v>
      </c>
      <c r="L3" s="14"/>
      <c r="M3" s="14">
        <f>SUM(J3+N3)</f>
        <v>537</v>
      </c>
      <c r="N3" s="14">
        <v>13</v>
      </c>
      <c r="O3" s="14">
        <f>SUM(N3,L3,K3,I3)</f>
        <v>524</v>
      </c>
    </row>
    <row r="4" spans="1:15" ht="30" customHeight="1">
      <c r="A4" s="3">
        <v>11</v>
      </c>
      <c r="B4" s="3" t="s">
        <v>223</v>
      </c>
      <c r="C4" s="3"/>
      <c r="D4" s="4" t="s">
        <v>224</v>
      </c>
      <c r="E4" s="14">
        <v>54</v>
      </c>
      <c r="F4" s="14">
        <v>248</v>
      </c>
      <c r="G4" s="14">
        <v>127</v>
      </c>
      <c r="H4" s="14">
        <v>66</v>
      </c>
      <c r="I4" s="14">
        <f t="shared" ref="I4:I15" si="0">SUM(E4:H4)</f>
        <v>495</v>
      </c>
      <c r="J4" s="14">
        <f t="shared" ref="J4:J15" si="1">SUM(I4+K4+N4)</f>
        <v>532</v>
      </c>
      <c r="K4" s="14">
        <v>10</v>
      </c>
      <c r="L4" s="14"/>
      <c r="M4" s="14">
        <f t="shared" ref="M4:M15" si="2">SUM(J4+N4)</f>
        <v>559</v>
      </c>
      <c r="N4" s="14">
        <v>27</v>
      </c>
      <c r="O4" s="14">
        <f t="shared" ref="O4:O15" si="3">SUM(N4,L4,K4,I4)</f>
        <v>532</v>
      </c>
    </row>
    <row r="5" spans="1:15" ht="30" customHeight="1">
      <c r="A5" s="3">
        <v>11</v>
      </c>
      <c r="B5" s="3" t="s">
        <v>225</v>
      </c>
      <c r="C5" s="3"/>
      <c r="D5" s="4" t="s">
        <v>225</v>
      </c>
      <c r="E5" s="14">
        <v>63</v>
      </c>
      <c r="F5" s="14">
        <v>480</v>
      </c>
      <c r="G5" s="14">
        <v>70</v>
      </c>
      <c r="H5" s="14">
        <v>75</v>
      </c>
      <c r="I5" s="14">
        <f t="shared" si="0"/>
        <v>688</v>
      </c>
      <c r="J5" s="14">
        <f t="shared" si="1"/>
        <v>688</v>
      </c>
      <c r="K5" s="14">
        <v>0</v>
      </c>
      <c r="L5" s="14"/>
      <c r="M5" s="14">
        <f t="shared" si="2"/>
        <v>688</v>
      </c>
      <c r="N5" s="14">
        <v>0</v>
      </c>
      <c r="O5" s="14">
        <f t="shared" si="3"/>
        <v>688</v>
      </c>
    </row>
    <row r="6" spans="1:15" ht="30" customHeight="1">
      <c r="A6" s="3">
        <v>11</v>
      </c>
      <c r="B6" s="3" t="s">
        <v>226</v>
      </c>
      <c r="C6" s="3"/>
      <c r="D6" s="4" t="s">
        <v>226</v>
      </c>
      <c r="E6" s="14">
        <v>72</v>
      </c>
      <c r="F6" s="14">
        <v>73</v>
      </c>
      <c r="G6" s="14">
        <v>170</v>
      </c>
      <c r="H6" s="14">
        <v>13</v>
      </c>
      <c r="I6" s="14">
        <f t="shared" si="0"/>
        <v>328</v>
      </c>
      <c r="J6" s="14">
        <f t="shared" si="1"/>
        <v>344</v>
      </c>
      <c r="K6" s="14">
        <v>16</v>
      </c>
      <c r="L6" s="14"/>
      <c r="M6" s="14">
        <f t="shared" si="2"/>
        <v>344</v>
      </c>
      <c r="N6" s="14">
        <v>0</v>
      </c>
      <c r="O6" s="14">
        <f t="shared" si="3"/>
        <v>344</v>
      </c>
    </row>
    <row r="7" spans="1:15" ht="30" customHeight="1">
      <c r="A7" s="3">
        <v>11</v>
      </c>
      <c r="B7" s="3" t="s">
        <v>227</v>
      </c>
      <c r="C7" s="3"/>
      <c r="D7" s="4" t="s">
        <v>227</v>
      </c>
      <c r="E7" s="14">
        <v>91</v>
      </c>
      <c r="F7" s="14">
        <v>97</v>
      </c>
      <c r="G7" s="14">
        <v>18</v>
      </c>
      <c r="H7" s="14">
        <v>40</v>
      </c>
      <c r="I7" s="14">
        <f t="shared" si="0"/>
        <v>246</v>
      </c>
      <c r="J7" s="14">
        <f t="shared" si="1"/>
        <v>260</v>
      </c>
      <c r="K7" s="14">
        <v>3</v>
      </c>
      <c r="L7" s="14"/>
      <c r="M7" s="14">
        <f t="shared" si="2"/>
        <v>271</v>
      </c>
      <c r="N7" s="14">
        <v>11</v>
      </c>
      <c r="O7" s="14">
        <f t="shared" si="3"/>
        <v>260</v>
      </c>
    </row>
    <row r="8" spans="1:15" ht="30" customHeight="1">
      <c r="A8" s="3">
        <v>11</v>
      </c>
      <c r="B8" s="3" t="s">
        <v>228</v>
      </c>
      <c r="C8" s="3"/>
      <c r="D8" s="4" t="s">
        <v>228</v>
      </c>
      <c r="E8" s="14">
        <v>98</v>
      </c>
      <c r="F8" s="14">
        <v>182</v>
      </c>
      <c r="G8" s="14">
        <v>246</v>
      </c>
      <c r="H8" s="14">
        <v>19</v>
      </c>
      <c r="I8" s="14">
        <f t="shared" si="0"/>
        <v>545</v>
      </c>
      <c r="J8" s="14">
        <f t="shared" si="1"/>
        <v>556</v>
      </c>
      <c r="K8" s="14">
        <v>4</v>
      </c>
      <c r="L8" s="14"/>
      <c r="M8" s="14">
        <f t="shared" si="2"/>
        <v>563</v>
      </c>
      <c r="N8" s="14">
        <v>7</v>
      </c>
      <c r="O8" s="14">
        <f t="shared" si="3"/>
        <v>556</v>
      </c>
    </row>
    <row r="9" spans="1:15" ht="30" customHeight="1">
      <c r="A9" s="3">
        <v>11</v>
      </c>
      <c r="B9" s="3" t="s">
        <v>229</v>
      </c>
      <c r="C9" s="3"/>
      <c r="D9" s="4" t="s">
        <v>229</v>
      </c>
      <c r="E9" s="14">
        <v>33</v>
      </c>
      <c r="F9" s="14">
        <v>60</v>
      </c>
      <c r="G9" s="14">
        <v>79</v>
      </c>
      <c r="H9" s="14">
        <v>14</v>
      </c>
      <c r="I9" s="14">
        <f t="shared" si="0"/>
        <v>186</v>
      </c>
      <c r="J9" s="14">
        <f t="shared" si="1"/>
        <v>191</v>
      </c>
      <c r="K9" s="14">
        <v>0</v>
      </c>
      <c r="L9" s="14"/>
      <c r="M9" s="14">
        <f t="shared" si="2"/>
        <v>196</v>
      </c>
      <c r="N9" s="14">
        <v>5</v>
      </c>
      <c r="O9" s="14">
        <f t="shared" si="3"/>
        <v>191</v>
      </c>
    </row>
    <row r="10" spans="1:15" ht="30" customHeight="1">
      <c r="A10" s="3">
        <v>11</v>
      </c>
      <c r="B10" s="3" t="s">
        <v>34</v>
      </c>
      <c r="C10" s="3"/>
      <c r="D10" s="4" t="s">
        <v>34</v>
      </c>
      <c r="E10" s="14">
        <v>66</v>
      </c>
      <c r="F10" s="14">
        <v>340</v>
      </c>
      <c r="G10" s="14">
        <v>49</v>
      </c>
      <c r="H10" s="14">
        <v>85</v>
      </c>
      <c r="I10" s="14">
        <f t="shared" si="0"/>
        <v>540</v>
      </c>
      <c r="J10" s="14">
        <f t="shared" si="1"/>
        <v>589</v>
      </c>
      <c r="K10" s="14">
        <v>11</v>
      </c>
      <c r="L10" s="14"/>
      <c r="M10" s="14">
        <f t="shared" si="2"/>
        <v>627</v>
      </c>
      <c r="N10" s="14">
        <v>38</v>
      </c>
      <c r="O10" s="14">
        <f t="shared" si="3"/>
        <v>589</v>
      </c>
    </row>
    <row r="11" spans="1:15" ht="30" customHeight="1">
      <c r="A11" s="3">
        <v>11</v>
      </c>
      <c r="B11" s="3" t="s">
        <v>230</v>
      </c>
      <c r="C11" s="3"/>
      <c r="D11" s="4" t="s">
        <v>231</v>
      </c>
      <c r="E11" s="14">
        <v>64</v>
      </c>
      <c r="F11" s="14">
        <v>273</v>
      </c>
      <c r="G11" s="14">
        <v>151</v>
      </c>
      <c r="H11" s="14">
        <v>83</v>
      </c>
      <c r="I11" s="14">
        <f t="shared" si="0"/>
        <v>571</v>
      </c>
      <c r="J11" s="14">
        <f t="shared" si="1"/>
        <v>624</v>
      </c>
      <c r="K11" s="14">
        <v>44</v>
      </c>
      <c r="L11" s="14"/>
      <c r="M11" s="14">
        <f t="shared" si="2"/>
        <v>633</v>
      </c>
      <c r="N11" s="14">
        <v>9</v>
      </c>
      <c r="O11" s="14">
        <f t="shared" si="3"/>
        <v>624</v>
      </c>
    </row>
    <row r="12" spans="1:15" ht="30" customHeight="1">
      <c r="A12" s="3">
        <v>11</v>
      </c>
      <c r="B12" s="3" t="s">
        <v>232</v>
      </c>
      <c r="C12" s="3"/>
      <c r="D12" s="4" t="s">
        <v>233</v>
      </c>
      <c r="E12" s="14">
        <v>49</v>
      </c>
      <c r="F12" s="14">
        <v>167</v>
      </c>
      <c r="G12" s="14">
        <v>13</v>
      </c>
      <c r="H12" s="14">
        <v>20</v>
      </c>
      <c r="I12" s="14">
        <f t="shared" si="0"/>
        <v>249</v>
      </c>
      <c r="J12" s="14">
        <f t="shared" si="1"/>
        <v>255</v>
      </c>
      <c r="K12" s="14">
        <v>4</v>
      </c>
      <c r="L12" s="14"/>
      <c r="M12" s="14">
        <f t="shared" si="2"/>
        <v>257</v>
      </c>
      <c r="N12" s="14">
        <v>2</v>
      </c>
      <c r="O12" s="14">
        <f t="shared" si="3"/>
        <v>255</v>
      </c>
    </row>
    <row r="13" spans="1:15" ht="30" customHeight="1">
      <c r="A13" s="3">
        <v>11</v>
      </c>
      <c r="B13" s="3" t="s">
        <v>33</v>
      </c>
      <c r="C13" s="3"/>
      <c r="D13" s="4" t="s">
        <v>33</v>
      </c>
      <c r="E13" s="14">
        <v>124</v>
      </c>
      <c r="F13" s="14">
        <v>261</v>
      </c>
      <c r="G13" s="14">
        <v>22</v>
      </c>
      <c r="H13" s="14">
        <v>99</v>
      </c>
      <c r="I13" s="14">
        <f t="shared" si="0"/>
        <v>506</v>
      </c>
      <c r="J13" s="14">
        <f t="shared" si="1"/>
        <v>531</v>
      </c>
      <c r="K13" s="14">
        <v>11</v>
      </c>
      <c r="L13" s="14"/>
      <c r="M13" s="14">
        <f t="shared" si="2"/>
        <v>545</v>
      </c>
      <c r="N13" s="14">
        <v>14</v>
      </c>
      <c r="O13" s="14">
        <f t="shared" si="3"/>
        <v>531</v>
      </c>
    </row>
    <row r="14" spans="1:15" ht="30" customHeight="1">
      <c r="A14" s="3">
        <v>11</v>
      </c>
      <c r="B14" s="3" t="s">
        <v>234</v>
      </c>
      <c r="C14" s="3"/>
      <c r="D14" s="4" t="s">
        <v>235</v>
      </c>
      <c r="E14" s="14">
        <v>24</v>
      </c>
      <c r="F14" s="14">
        <v>118</v>
      </c>
      <c r="G14" s="14">
        <v>24</v>
      </c>
      <c r="H14" s="14">
        <v>24</v>
      </c>
      <c r="I14" s="14">
        <f t="shared" si="0"/>
        <v>190</v>
      </c>
      <c r="J14" s="14">
        <f t="shared" si="1"/>
        <v>198</v>
      </c>
      <c r="K14" s="14">
        <v>2</v>
      </c>
      <c r="L14" s="14"/>
      <c r="M14" s="14">
        <f t="shared" si="2"/>
        <v>204</v>
      </c>
      <c r="N14" s="14">
        <v>6</v>
      </c>
      <c r="O14" s="14">
        <f t="shared" si="3"/>
        <v>198</v>
      </c>
    </row>
    <row r="15" spans="1:15" ht="30" customHeight="1">
      <c r="A15" s="3">
        <v>11</v>
      </c>
      <c r="B15" s="3" t="s">
        <v>236</v>
      </c>
      <c r="C15" s="3"/>
      <c r="D15" s="4" t="s">
        <v>237</v>
      </c>
      <c r="E15" s="14">
        <v>38</v>
      </c>
      <c r="F15" s="14">
        <v>161</v>
      </c>
      <c r="G15" s="14">
        <v>9</v>
      </c>
      <c r="H15" s="14">
        <v>27</v>
      </c>
      <c r="I15" s="14">
        <f t="shared" si="0"/>
        <v>235</v>
      </c>
      <c r="J15" s="14">
        <f t="shared" si="1"/>
        <v>237</v>
      </c>
      <c r="K15" s="14">
        <v>0</v>
      </c>
      <c r="L15" s="14"/>
      <c r="M15" s="14">
        <f t="shared" si="2"/>
        <v>239</v>
      </c>
      <c r="N15" s="14">
        <v>2</v>
      </c>
      <c r="O15" s="14">
        <f t="shared" si="3"/>
        <v>237</v>
      </c>
    </row>
    <row r="16" spans="1:15">
      <c r="E16">
        <f>SUM(E3:E15)</f>
        <v>840</v>
      </c>
      <c r="F16">
        <f t="shared" ref="F16:O16" si="4">SUM(F3:F15)</f>
        <v>2830</v>
      </c>
      <c r="G16">
        <f t="shared" si="4"/>
        <v>1016</v>
      </c>
      <c r="H16">
        <f t="shared" si="4"/>
        <v>599</v>
      </c>
      <c r="I16">
        <f t="shared" si="4"/>
        <v>5285</v>
      </c>
      <c r="J16">
        <f t="shared" si="4"/>
        <v>5529</v>
      </c>
      <c r="K16">
        <f t="shared" si="4"/>
        <v>110</v>
      </c>
      <c r="L16">
        <f t="shared" si="4"/>
        <v>0</v>
      </c>
      <c r="M16">
        <f t="shared" si="4"/>
        <v>5663</v>
      </c>
      <c r="N16">
        <f t="shared" si="4"/>
        <v>134</v>
      </c>
      <c r="O16">
        <f t="shared" si="4"/>
        <v>5529</v>
      </c>
    </row>
    <row r="17" spans="5:8">
      <c r="E17" s="19">
        <f>E16/$I$16</f>
        <v>0.15894039735099338</v>
      </c>
      <c r="F17" s="19">
        <f>F16/$I$16</f>
        <v>0.53547776726584673</v>
      </c>
      <c r="G17" s="19">
        <f>G16/$I$16</f>
        <v>0.19224219489120151</v>
      </c>
      <c r="H17" s="19">
        <f>H16/$I$16</f>
        <v>0.11333964049195837</v>
      </c>
    </row>
  </sheetData>
  <mergeCells count="1">
    <mergeCell ref="E1:O1"/>
  </mergeCells>
  <phoneticPr fontId="7" type="noConversion"/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7"/>
  <sheetViews>
    <sheetView zoomScale="115" zoomScaleNormal="115" workbookViewId="0">
      <pane ySplit="2" topLeftCell="A9" activePane="bottomLeft" state="frozen"/>
      <selection pane="bottomLeft" activeCell="M3" sqref="M3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</cols>
  <sheetData>
    <row r="1" spans="1:13">
      <c r="E1" s="36" t="s">
        <v>192</v>
      </c>
      <c r="F1" s="36"/>
      <c r="G1" s="36"/>
      <c r="H1" s="36"/>
      <c r="I1" s="36"/>
      <c r="J1" s="36"/>
      <c r="K1" s="36"/>
      <c r="L1" s="36"/>
      <c r="M1" s="36"/>
    </row>
    <row r="2" spans="1:13" ht="63">
      <c r="A2" s="1" t="s">
        <v>42</v>
      </c>
      <c r="B2" s="1" t="s">
        <v>43</v>
      </c>
      <c r="C2" s="1" t="s">
        <v>44</v>
      </c>
      <c r="D2" s="8" t="s">
        <v>45</v>
      </c>
      <c r="E2" s="13" t="s">
        <v>368</v>
      </c>
      <c r="F2" s="13" t="s">
        <v>369</v>
      </c>
      <c r="G2" s="11" t="s">
        <v>41</v>
      </c>
      <c r="H2" s="11" t="s">
        <v>311</v>
      </c>
      <c r="I2" s="11" t="s">
        <v>1</v>
      </c>
      <c r="J2" s="11" t="s">
        <v>308</v>
      </c>
      <c r="K2" s="11" t="s">
        <v>309</v>
      </c>
      <c r="L2" s="11" t="s">
        <v>0</v>
      </c>
      <c r="M2" s="11" t="s">
        <v>310</v>
      </c>
    </row>
    <row r="3" spans="1:13" ht="30" customHeight="1">
      <c r="A3" s="3">
        <v>12</v>
      </c>
      <c r="B3" s="3" t="s">
        <v>238</v>
      </c>
      <c r="C3" s="7"/>
      <c r="D3" s="4" t="s">
        <v>238</v>
      </c>
      <c r="E3" s="14">
        <v>168</v>
      </c>
      <c r="F3" s="14">
        <v>266</v>
      </c>
      <c r="G3" s="14">
        <f>SUM(E3:F3)</f>
        <v>434</v>
      </c>
      <c r="H3" s="14">
        <f t="shared" ref="H3:H14" si="0">SUM(E3+F3+L3+I3)</f>
        <v>445</v>
      </c>
      <c r="I3" s="14">
        <v>6</v>
      </c>
      <c r="J3" s="14"/>
      <c r="K3" s="14">
        <f>SUM(H3,L3)</f>
        <v>450</v>
      </c>
      <c r="L3" s="14">
        <v>5</v>
      </c>
      <c r="M3" s="14">
        <f>SUM(L3,I3,G3)</f>
        <v>445</v>
      </c>
    </row>
    <row r="4" spans="1:13" ht="30" customHeight="1">
      <c r="A4" s="3">
        <v>12</v>
      </c>
      <c r="B4" s="3" t="s">
        <v>239</v>
      </c>
      <c r="C4" s="3"/>
      <c r="D4" s="4" t="s">
        <v>239</v>
      </c>
      <c r="E4" s="14">
        <v>197</v>
      </c>
      <c r="F4" s="14">
        <v>164</v>
      </c>
      <c r="G4" s="14">
        <f>SUM(E4:F4)</f>
        <v>361</v>
      </c>
      <c r="H4" s="14">
        <f t="shared" si="0"/>
        <v>373</v>
      </c>
      <c r="I4" s="14">
        <v>2</v>
      </c>
      <c r="J4" s="14"/>
      <c r="K4" s="14">
        <f>SUM(G4,L4)</f>
        <v>371</v>
      </c>
      <c r="L4" s="14">
        <v>10</v>
      </c>
      <c r="M4" s="14">
        <f t="shared" ref="M4:M15" si="1">SUM(L4,I4,G4)</f>
        <v>373</v>
      </c>
    </row>
    <row r="5" spans="1:13" ht="30" customHeight="1">
      <c r="A5" s="3">
        <v>12</v>
      </c>
      <c r="B5" s="3" t="s">
        <v>37</v>
      </c>
      <c r="C5" s="3"/>
      <c r="D5" s="4" t="s">
        <v>240</v>
      </c>
      <c r="E5" s="14">
        <v>145</v>
      </c>
      <c r="F5" s="14">
        <v>408</v>
      </c>
      <c r="G5" s="14">
        <f>SUM(E5:F5)</f>
        <v>553</v>
      </c>
      <c r="H5" s="14">
        <f t="shared" si="0"/>
        <v>603</v>
      </c>
      <c r="I5" s="14">
        <v>9</v>
      </c>
      <c r="J5" s="14"/>
      <c r="K5" s="14">
        <f t="shared" ref="K5:K15" si="2">SUM(H5,L5)</f>
        <v>644</v>
      </c>
      <c r="L5" s="14">
        <v>41</v>
      </c>
      <c r="M5" s="14">
        <f t="shared" si="1"/>
        <v>603</v>
      </c>
    </row>
    <row r="6" spans="1:13" ht="30" customHeight="1">
      <c r="A6" s="3">
        <v>12</v>
      </c>
      <c r="B6" s="3" t="s">
        <v>241</v>
      </c>
      <c r="C6" s="3"/>
      <c r="D6" s="4" t="s">
        <v>242</v>
      </c>
      <c r="E6" s="14">
        <v>415</v>
      </c>
      <c r="F6" s="14">
        <v>301</v>
      </c>
      <c r="G6" s="14">
        <f t="shared" ref="G6:G15" si="3">SUM(E6:F6)</f>
        <v>716</v>
      </c>
      <c r="H6" s="14">
        <f t="shared" si="0"/>
        <v>742</v>
      </c>
      <c r="I6" s="14">
        <v>6</v>
      </c>
      <c r="J6" s="14"/>
      <c r="K6" s="14">
        <f t="shared" si="2"/>
        <v>762</v>
      </c>
      <c r="L6" s="14">
        <v>20</v>
      </c>
      <c r="M6" s="14">
        <f t="shared" si="1"/>
        <v>742</v>
      </c>
    </row>
    <row r="7" spans="1:13" ht="30" customHeight="1">
      <c r="A7" s="3">
        <v>12</v>
      </c>
      <c r="B7" s="3" t="s">
        <v>243</v>
      </c>
      <c r="C7" s="7"/>
      <c r="D7" s="4" t="s">
        <v>243</v>
      </c>
      <c r="E7" s="14">
        <v>161</v>
      </c>
      <c r="F7" s="14">
        <v>239</v>
      </c>
      <c r="G7" s="14">
        <f t="shared" si="3"/>
        <v>400</v>
      </c>
      <c r="H7" s="14">
        <f t="shared" si="0"/>
        <v>432</v>
      </c>
      <c r="I7" s="14">
        <v>8</v>
      </c>
      <c r="J7" s="14"/>
      <c r="K7" s="14">
        <f t="shared" si="2"/>
        <v>456</v>
      </c>
      <c r="L7" s="14">
        <v>24</v>
      </c>
      <c r="M7" s="14">
        <f t="shared" si="1"/>
        <v>432</v>
      </c>
    </row>
    <row r="8" spans="1:13" ht="30" customHeight="1">
      <c r="A8" s="3">
        <v>12</v>
      </c>
      <c r="B8" s="3" t="s">
        <v>244</v>
      </c>
      <c r="C8" s="3"/>
      <c r="D8" s="4" t="s">
        <v>245</v>
      </c>
      <c r="E8" s="14">
        <v>162</v>
      </c>
      <c r="F8" s="14">
        <v>141</v>
      </c>
      <c r="G8" s="14">
        <f t="shared" si="3"/>
        <v>303</v>
      </c>
      <c r="H8" s="14">
        <f t="shared" si="0"/>
        <v>310</v>
      </c>
      <c r="I8" s="14">
        <v>0</v>
      </c>
      <c r="J8" s="14"/>
      <c r="K8" s="14">
        <f t="shared" si="2"/>
        <v>317</v>
      </c>
      <c r="L8" s="14">
        <v>7</v>
      </c>
      <c r="M8" s="14">
        <f t="shared" si="1"/>
        <v>310</v>
      </c>
    </row>
    <row r="9" spans="1:13" ht="30" customHeight="1">
      <c r="A9" s="3">
        <v>12</v>
      </c>
      <c r="B9" s="3" t="s">
        <v>36</v>
      </c>
      <c r="C9" s="3"/>
      <c r="D9" s="4" t="s">
        <v>36</v>
      </c>
      <c r="E9" s="14">
        <v>153</v>
      </c>
      <c r="F9" s="14">
        <v>305</v>
      </c>
      <c r="G9" s="14">
        <f t="shared" si="3"/>
        <v>458</v>
      </c>
      <c r="H9" s="14">
        <f t="shared" si="0"/>
        <v>496</v>
      </c>
      <c r="I9" s="14">
        <v>38</v>
      </c>
      <c r="J9" s="14"/>
      <c r="K9" s="14">
        <f t="shared" si="2"/>
        <v>496</v>
      </c>
      <c r="L9" s="14">
        <v>0</v>
      </c>
      <c r="M9" s="14">
        <f t="shared" si="1"/>
        <v>496</v>
      </c>
    </row>
    <row r="10" spans="1:13" ht="30" customHeight="1">
      <c r="A10" s="3">
        <v>12</v>
      </c>
      <c r="B10" s="3" t="s">
        <v>246</v>
      </c>
      <c r="C10" s="3" t="s">
        <v>40</v>
      </c>
      <c r="D10" s="4" t="s">
        <v>246</v>
      </c>
      <c r="E10" s="14">
        <v>202</v>
      </c>
      <c r="F10" s="14">
        <v>110</v>
      </c>
      <c r="G10" s="14">
        <f t="shared" si="3"/>
        <v>312</v>
      </c>
      <c r="H10" s="14">
        <f t="shared" si="0"/>
        <v>316</v>
      </c>
      <c r="I10" s="14">
        <v>1</v>
      </c>
      <c r="J10" s="14"/>
      <c r="K10" s="14">
        <f t="shared" si="2"/>
        <v>319</v>
      </c>
      <c r="L10" s="14">
        <v>3</v>
      </c>
      <c r="M10" s="14">
        <f t="shared" si="1"/>
        <v>316</v>
      </c>
    </row>
    <row r="11" spans="1:13" ht="30" customHeight="1">
      <c r="A11" s="3">
        <v>12</v>
      </c>
      <c r="B11" s="3" t="s">
        <v>247</v>
      </c>
      <c r="C11" s="3"/>
      <c r="D11" s="4" t="s">
        <v>247</v>
      </c>
      <c r="E11" s="14">
        <v>182</v>
      </c>
      <c r="F11" s="14">
        <v>329</v>
      </c>
      <c r="G11" s="14">
        <f t="shared" si="3"/>
        <v>511</v>
      </c>
      <c r="H11" s="14">
        <f t="shared" si="0"/>
        <v>547</v>
      </c>
      <c r="I11" s="14">
        <v>6</v>
      </c>
      <c r="J11" s="14"/>
      <c r="K11" s="14">
        <f t="shared" si="2"/>
        <v>577</v>
      </c>
      <c r="L11" s="14">
        <v>30</v>
      </c>
      <c r="M11" s="14">
        <f t="shared" si="1"/>
        <v>547</v>
      </c>
    </row>
    <row r="12" spans="1:13" ht="30" customHeight="1">
      <c r="A12" s="3">
        <v>12</v>
      </c>
      <c r="B12" s="3" t="s">
        <v>248</v>
      </c>
      <c r="C12" s="3" t="s">
        <v>249</v>
      </c>
      <c r="D12" s="4" t="s">
        <v>248</v>
      </c>
      <c r="E12" s="14">
        <v>237</v>
      </c>
      <c r="F12" s="14">
        <v>307</v>
      </c>
      <c r="G12" s="14">
        <f t="shared" si="3"/>
        <v>544</v>
      </c>
      <c r="H12" s="14">
        <f t="shared" si="0"/>
        <v>577</v>
      </c>
      <c r="I12" s="14">
        <v>3</v>
      </c>
      <c r="J12" s="14"/>
      <c r="K12" s="14">
        <f t="shared" si="2"/>
        <v>607</v>
      </c>
      <c r="L12" s="14">
        <v>30</v>
      </c>
      <c r="M12" s="14">
        <f t="shared" si="1"/>
        <v>577</v>
      </c>
    </row>
    <row r="13" spans="1:13" ht="30" customHeight="1">
      <c r="A13" s="3">
        <v>12</v>
      </c>
      <c r="B13" s="3" t="s">
        <v>250</v>
      </c>
      <c r="C13" s="3"/>
      <c r="D13" s="4" t="s">
        <v>251</v>
      </c>
      <c r="E13" s="14">
        <v>131</v>
      </c>
      <c r="F13" s="14">
        <v>266</v>
      </c>
      <c r="G13" s="14">
        <f t="shared" si="3"/>
        <v>397</v>
      </c>
      <c r="H13" s="14">
        <f t="shared" si="0"/>
        <v>408</v>
      </c>
      <c r="I13" s="14">
        <v>1</v>
      </c>
      <c r="J13" s="14"/>
      <c r="K13" s="14">
        <f t="shared" si="2"/>
        <v>418</v>
      </c>
      <c r="L13" s="14">
        <v>10</v>
      </c>
      <c r="M13" s="14">
        <f t="shared" si="1"/>
        <v>408</v>
      </c>
    </row>
    <row r="14" spans="1:13" ht="30" customHeight="1">
      <c r="A14" s="3">
        <v>12</v>
      </c>
      <c r="B14" s="3" t="s">
        <v>252</v>
      </c>
      <c r="C14" s="3"/>
      <c r="D14" s="4" t="s">
        <v>252</v>
      </c>
      <c r="E14" s="14">
        <v>256</v>
      </c>
      <c r="F14" s="14">
        <v>256</v>
      </c>
      <c r="G14" s="14">
        <f t="shared" si="3"/>
        <v>512</v>
      </c>
      <c r="H14" s="14">
        <f t="shared" si="0"/>
        <v>532</v>
      </c>
      <c r="I14" s="14">
        <v>5</v>
      </c>
      <c r="J14" s="14"/>
      <c r="K14" s="14">
        <f t="shared" si="2"/>
        <v>547</v>
      </c>
      <c r="L14" s="14">
        <v>15</v>
      </c>
      <c r="M14" s="14">
        <f t="shared" si="1"/>
        <v>532</v>
      </c>
    </row>
    <row r="15" spans="1:13" ht="30" customHeight="1">
      <c r="A15" s="3">
        <v>12</v>
      </c>
      <c r="B15" s="3" t="s">
        <v>253</v>
      </c>
      <c r="C15" s="3"/>
      <c r="D15" s="4" t="s">
        <v>253</v>
      </c>
      <c r="E15" s="14">
        <v>172</v>
      </c>
      <c r="F15" s="14">
        <v>249</v>
      </c>
      <c r="G15" s="14">
        <f t="shared" si="3"/>
        <v>421</v>
      </c>
      <c r="H15" s="14">
        <f>SUM(E15+F15+L15+I15)</f>
        <v>437</v>
      </c>
      <c r="I15" s="14">
        <v>3</v>
      </c>
      <c r="J15" s="14"/>
      <c r="K15" s="14">
        <f t="shared" si="2"/>
        <v>450</v>
      </c>
      <c r="L15" s="14">
        <v>13</v>
      </c>
      <c r="M15" s="14">
        <f t="shared" si="1"/>
        <v>437</v>
      </c>
    </row>
    <row r="16" spans="1:13">
      <c r="E16">
        <f>SUM(E3:E15)</f>
        <v>2581</v>
      </c>
      <c r="F16">
        <f t="shared" ref="F16:M16" si="4">SUM(F3:F15)</f>
        <v>3341</v>
      </c>
      <c r="G16">
        <f t="shared" si="4"/>
        <v>5922</v>
      </c>
      <c r="H16">
        <f t="shared" si="4"/>
        <v>6218</v>
      </c>
      <c r="I16">
        <f t="shared" si="4"/>
        <v>88</v>
      </c>
      <c r="J16">
        <f t="shared" si="4"/>
        <v>0</v>
      </c>
      <c r="K16">
        <f t="shared" si="4"/>
        <v>6414</v>
      </c>
      <c r="L16">
        <f t="shared" si="4"/>
        <v>208</v>
      </c>
      <c r="M16">
        <f t="shared" si="4"/>
        <v>6218</v>
      </c>
    </row>
    <row r="17" spans="5:6">
      <c r="E17" s="19">
        <f>E16/$G$16</f>
        <v>0.43583248902397836</v>
      </c>
      <c r="F17" s="19">
        <f>F16/$G$16</f>
        <v>0.56416751097602158</v>
      </c>
    </row>
  </sheetData>
  <mergeCells count="1">
    <mergeCell ref="E1:M1"/>
  </mergeCells>
  <phoneticPr fontId="7" type="noConversion"/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pane ySplit="2" topLeftCell="A3" activePane="bottomLeft" state="frozen"/>
      <selection pane="bottomLeft" activeCell="P7" sqref="P7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  <col min="11" max="11" width="12.7109375" customWidth="1"/>
  </cols>
  <sheetData>
    <row r="1" spans="1:14">
      <c r="E1" s="36" t="s">
        <v>204</v>
      </c>
      <c r="F1" s="36"/>
      <c r="G1" s="36"/>
      <c r="H1" s="36"/>
      <c r="I1" s="36"/>
      <c r="J1" s="36"/>
      <c r="K1" s="36"/>
      <c r="L1" s="36"/>
      <c r="M1" s="36"/>
      <c r="N1" s="36"/>
    </row>
    <row r="2" spans="1:14" ht="63">
      <c r="A2" s="1" t="s">
        <v>42</v>
      </c>
      <c r="B2" s="1" t="s">
        <v>43</v>
      </c>
      <c r="C2" s="1" t="s">
        <v>44</v>
      </c>
      <c r="D2" s="8" t="s">
        <v>45</v>
      </c>
      <c r="E2" s="13" t="s">
        <v>370</v>
      </c>
      <c r="F2" s="13" t="s">
        <v>371</v>
      </c>
      <c r="G2" s="13" t="s">
        <v>372</v>
      </c>
      <c r="H2" s="11" t="s">
        <v>41</v>
      </c>
      <c r="I2" s="11" t="s">
        <v>311</v>
      </c>
      <c r="J2" s="11" t="s">
        <v>1</v>
      </c>
      <c r="K2" s="11" t="s">
        <v>308</v>
      </c>
      <c r="L2" s="11" t="s">
        <v>309</v>
      </c>
      <c r="M2" s="11" t="s">
        <v>0</v>
      </c>
      <c r="N2" s="11" t="s">
        <v>310</v>
      </c>
    </row>
    <row r="3" spans="1:14" ht="30" customHeight="1">
      <c r="A3" s="3">
        <v>13</v>
      </c>
      <c r="B3" s="3" t="s">
        <v>260</v>
      </c>
      <c r="C3" s="3" t="s">
        <v>3</v>
      </c>
      <c r="D3" s="4" t="s">
        <v>260</v>
      </c>
      <c r="E3" s="14">
        <v>57</v>
      </c>
      <c r="F3" s="14">
        <v>40</v>
      </c>
      <c r="G3" s="14">
        <v>728</v>
      </c>
      <c r="H3" s="14">
        <f>SUM(E3:G3)</f>
        <v>825</v>
      </c>
      <c r="I3" s="14">
        <f>SUM(E3:H3)</f>
        <v>1650</v>
      </c>
      <c r="J3" s="14">
        <v>7</v>
      </c>
      <c r="K3" s="14"/>
      <c r="L3" s="14">
        <f>SUM(H3+M3)</f>
        <v>849</v>
      </c>
      <c r="M3" s="14">
        <v>24</v>
      </c>
      <c r="N3" s="14">
        <f>SUM(M3,J3,H3)</f>
        <v>856</v>
      </c>
    </row>
    <row r="4" spans="1:14" ht="30" customHeight="1">
      <c r="A4" s="3">
        <v>13</v>
      </c>
      <c r="B4" s="3" t="s">
        <v>261</v>
      </c>
      <c r="C4" s="3"/>
      <c r="D4" s="4" t="s">
        <v>262</v>
      </c>
      <c r="E4" s="14">
        <v>79</v>
      </c>
      <c r="F4" s="14">
        <v>40</v>
      </c>
      <c r="G4" s="14">
        <v>158</v>
      </c>
      <c r="H4" s="14">
        <f t="shared" ref="H4:H13" si="0">SUM(E4:G4)</f>
        <v>277</v>
      </c>
      <c r="I4" s="14">
        <f t="shared" ref="I4:I13" si="1">SUM(E4:H4)</f>
        <v>554</v>
      </c>
      <c r="J4" s="14">
        <v>7</v>
      </c>
      <c r="K4" s="14"/>
      <c r="L4" s="14">
        <f t="shared" ref="L4:L13" si="2">SUM(H4+M4)</f>
        <v>310</v>
      </c>
      <c r="M4" s="14">
        <v>33</v>
      </c>
      <c r="N4" s="14">
        <f t="shared" ref="N4:N13" si="3">SUM(M4,J4,H4)</f>
        <v>317</v>
      </c>
    </row>
    <row r="5" spans="1:14" ht="30" customHeight="1">
      <c r="A5" s="3">
        <v>13</v>
      </c>
      <c r="B5" s="3" t="s">
        <v>38</v>
      </c>
      <c r="C5" s="3" t="s">
        <v>39</v>
      </c>
      <c r="D5" s="4" t="s">
        <v>38</v>
      </c>
      <c r="E5" s="14">
        <v>110</v>
      </c>
      <c r="F5" s="14">
        <v>71</v>
      </c>
      <c r="G5" s="14">
        <v>256</v>
      </c>
      <c r="H5" s="14">
        <f t="shared" si="0"/>
        <v>437</v>
      </c>
      <c r="I5" s="14">
        <f t="shared" si="1"/>
        <v>874</v>
      </c>
      <c r="J5" s="14">
        <v>12</v>
      </c>
      <c r="K5" s="14"/>
      <c r="L5" s="14">
        <f t="shared" si="2"/>
        <v>479</v>
      </c>
      <c r="M5" s="14">
        <v>42</v>
      </c>
      <c r="N5" s="14">
        <f t="shared" si="3"/>
        <v>491</v>
      </c>
    </row>
    <row r="6" spans="1:14" ht="30" customHeight="1">
      <c r="A6" s="3">
        <v>13</v>
      </c>
      <c r="B6" s="3" t="s">
        <v>263</v>
      </c>
      <c r="C6" s="3"/>
      <c r="D6" s="4" t="s">
        <v>263</v>
      </c>
      <c r="E6" s="14">
        <v>9</v>
      </c>
      <c r="F6" s="14">
        <v>79</v>
      </c>
      <c r="G6" s="14">
        <v>71</v>
      </c>
      <c r="H6" s="14">
        <f t="shared" si="0"/>
        <v>159</v>
      </c>
      <c r="I6" s="14">
        <f t="shared" si="1"/>
        <v>318</v>
      </c>
      <c r="J6" s="14">
        <v>3</v>
      </c>
      <c r="K6" s="14"/>
      <c r="L6" s="14">
        <f t="shared" si="2"/>
        <v>161</v>
      </c>
      <c r="M6" s="14">
        <v>2</v>
      </c>
      <c r="N6" s="14">
        <f t="shared" si="3"/>
        <v>164</v>
      </c>
    </row>
    <row r="7" spans="1:14" ht="30" customHeight="1">
      <c r="A7" s="3">
        <v>13</v>
      </c>
      <c r="B7" s="3" t="s">
        <v>264</v>
      </c>
      <c r="C7" s="3"/>
      <c r="D7" s="4" t="s">
        <v>264</v>
      </c>
      <c r="E7" s="14">
        <v>40</v>
      </c>
      <c r="F7" s="14">
        <v>120</v>
      </c>
      <c r="G7" s="14">
        <v>129</v>
      </c>
      <c r="H7" s="14">
        <f t="shared" si="0"/>
        <v>289</v>
      </c>
      <c r="I7" s="14">
        <f t="shared" si="1"/>
        <v>578</v>
      </c>
      <c r="J7" s="14">
        <v>5</v>
      </c>
      <c r="K7" s="14"/>
      <c r="L7" s="14">
        <f t="shared" si="2"/>
        <v>307</v>
      </c>
      <c r="M7" s="14">
        <v>18</v>
      </c>
      <c r="N7" s="14">
        <f t="shared" si="3"/>
        <v>312</v>
      </c>
    </row>
    <row r="8" spans="1:14" ht="30" customHeight="1">
      <c r="A8" s="3">
        <v>13</v>
      </c>
      <c r="B8" s="3" t="s">
        <v>265</v>
      </c>
      <c r="C8" s="3"/>
      <c r="D8" s="4" t="s">
        <v>265</v>
      </c>
      <c r="E8" s="14">
        <v>24</v>
      </c>
      <c r="F8" s="14">
        <v>47</v>
      </c>
      <c r="G8" s="14">
        <v>90</v>
      </c>
      <c r="H8" s="14">
        <f t="shared" si="0"/>
        <v>161</v>
      </c>
      <c r="I8" s="14">
        <f t="shared" si="1"/>
        <v>322</v>
      </c>
      <c r="J8" s="14">
        <v>0</v>
      </c>
      <c r="K8" s="14"/>
      <c r="L8" s="14">
        <f t="shared" si="2"/>
        <v>167</v>
      </c>
      <c r="M8" s="14">
        <v>6</v>
      </c>
      <c r="N8" s="14">
        <f t="shared" si="3"/>
        <v>167</v>
      </c>
    </row>
    <row r="9" spans="1:14" ht="30" customHeight="1">
      <c r="A9" s="3">
        <v>13</v>
      </c>
      <c r="B9" s="3" t="s">
        <v>266</v>
      </c>
      <c r="C9" s="3" t="s">
        <v>267</v>
      </c>
      <c r="D9" s="4" t="s">
        <v>266</v>
      </c>
      <c r="E9" s="14">
        <v>49</v>
      </c>
      <c r="F9" s="14">
        <v>35</v>
      </c>
      <c r="G9" s="14">
        <v>189</v>
      </c>
      <c r="H9" s="14">
        <f t="shared" si="0"/>
        <v>273</v>
      </c>
      <c r="I9" s="14">
        <f t="shared" si="1"/>
        <v>546</v>
      </c>
      <c r="J9" s="14">
        <v>0</v>
      </c>
      <c r="K9" s="14"/>
      <c r="L9" s="14">
        <f t="shared" si="2"/>
        <v>273</v>
      </c>
      <c r="M9" s="14">
        <v>0</v>
      </c>
      <c r="N9" s="14">
        <f t="shared" si="3"/>
        <v>273</v>
      </c>
    </row>
    <row r="10" spans="1:14" ht="30" customHeight="1">
      <c r="A10" s="3">
        <v>13</v>
      </c>
      <c r="B10" s="3" t="s">
        <v>268</v>
      </c>
      <c r="C10" s="3"/>
      <c r="D10" s="4" t="s">
        <v>268</v>
      </c>
      <c r="E10" s="14">
        <v>78</v>
      </c>
      <c r="F10" s="14">
        <v>71</v>
      </c>
      <c r="G10" s="14">
        <v>211</v>
      </c>
      <c r="H10" s="14">
        <f t="shared" si="0"/>
        <v>360</v>
      </c>
      <c r="I10" s="14">
        <f t="shared" si="1"/>
        <v>720</v>
      </c>
      <c r="J10" s="14">
        <v>6</v>
      </c>
      <c r="K10" s="14"/>
      <c r="L10" s="14">
        <f t="shared" si="2"/>
        <v>386</v>
      </c>
      <c r="M10" s="14">
        <v>26</v>
      </c>
      <c r="N10" s="14">
        <f t="shared" si="3"/>
        <v>392</v>
      </c>
    </row>
    <row r="11" spans="1:14" ht="30" customHeight="1">
      <c r="A11" s="3">
        <v>13</v>
      </c>
      <c r="B11" s="3" t="s">
        <v>269</v>
      </c>
      <c r="C11" s="3"/>
      <c r="D11" s="4" t="s">
        <v>269</v>
      </c>
      <c r="E11" s="14">
        <v>66</v>
      </c>
      <c r="F11" s="14">
        <v>86</v>
      </c>
      <c r="G11" s="14">
        <v>222</v>
      </c>
      <c r="H11" s="14">
        <f t="shared" si="0"/>
        <v>374</v>
      </c>
      <c r="I11" s="14">
        <f t="shared" si="1"/>
        <v>748</v>
      </c>
      <c r="J11" s="14">
        <v>13</v>
      </c>
      <c r="K11" s="14"/>
      <c r="L11" s="14">
        <f t="shared" si="2"/>
        <v>403</v>
      </c>
      <c r="M11" s="14">
        <v>29</v>
      </c>
      <c r="N11" s="14">
        <f t="shared" si="3"/>
        <v>416</v>
      </c>
    </row>
    <row r="12" spans="1:14" ht="30" customHeight="1">
      <c r="A12" s="3">
        <v>13</v>
      </c>
      <c r="B12" s="3" t="s">
        <v>270</v>
      </c>
      <c r="C12" s="3" t="s">
        <v>39</v>
      </c>
      <c r="D12" s="4" t="s">
        <v>270</v>
      </c>
      <c r="E12" s="14">
        <v>71</v>
      </c>
      <c r="F12" s="14">
        <v>139</v>
      </c>
      <c r="G12" s="14">
        <v>213</v>
      </c>
      <c r="H12" s="14">
        <f t="shared" si="0"/>
        <v>423</v>
      </c>
      <c r="I12" s="14">
        <f t="shared" si="1"/>
        <v>846</v>
      </c>
      <c r="J12" s="14">
        <v>11</v>
      </c>
      <c r="K12" s="14"/>
      <c r="L12" s="14">
        <f t="shared" si="2"/>
        <v>443</v>
      </c>
      <c r="M12" s="14">
        <v>20</v>
      </c>
      <c r="N12" s="14">
        <f t="shared" si="3"/>
        <v>454</v>
      </c>
    </row>
    <row r="13" spans="1:14" ht="30" customHeight="1">
      <c r="A13" s="3">
        <v>13</v>
      </c>
      <c r="B13" s="3" t="s">
        <v>271</v>
      </c>
      <c r="C13" s="3"/>
      <c r="D13" s="4" t="s">
        <v>271</v>
      </c>
      <c r="E13" s="14">
        <v>60</v>
      </c>
      <c r="F13" s="14">
        <v>53</v>
      </c>
      <c r="G13" s="14">
        <v>333</v>
      </c>
      <c r="H13" s="14">
        <f t="shared" si="0"/>
        <v>446</v>
      </c>
      <c r="I13" s="14">
        <f t="shared" si="1"/>
        <v>892</v>
      </c>
      <c r="J13" s="14">
        <v>2</v>
      </c>
      <c r="K13" s="14"/>
      <c r="L13" s="14">
        <f t="shared" si="2"/>
        <v>467</v>
      </c>
      <c r="M13" s="14">
        <v>21</v>
      </c>
      <c r="N13" s="14">
        <f t="shared" si="3"/>
        <v>469</v>
      </c>
    </row>
    <row r="14" spans="1:14">
      <c r="E14">
        <f>SUM(E3:E13)</f>
        <v>643</v>
      </c>
      <c r="F14">
        <f t="shared" ref="F14:N14" si="4">SUM(F3:F13)</f>
        <v>781</v>
      </c>
      <c r="G14">
        <f t="shared" si="4"/>
        <v>2600</v>
      </c>
      <c r="H14">
        <f t="shared" si="4"/>
        <v>4024</v>
      </c>
      <c r="I14">
        <f t="shared" si="4"/>
        <v>8048</v>
      </c>
      <c r="J14">
        <f t="shared" si="4"/>
        <v>66</v>
      </c>
      <c r="K14">
        <f t="shared" si="4"/>
        <v>0</v>
      </c>
      <c r="L14">
        <f t="shared" si="4"/>
        <v>4245</v>
      </c>
      <c r="M14">
        <f t="shared" si="4"/>
        <v>221</v>
      </c>
      <c r="N14">
        <f t="shared" si="4"/>
        <v>4311</v>
      </c>
    </row>
    <row r="15" spans="1:14">
      <c r="E15" s="19">
        <f>E14/$H$14</f>
        <v>0.15979125248508946</v>
      </c>
      <c r="F15" s="19">
        <f>F14/$H$14</f>
        <v>0.19408548707753479</v>
      </c>
      <c r="G15" s="19">
        <f>G14/$H$14</f>
        <v>0.64612326043737578</v>
      </c>
    </row>
  </sheetData>
  <mergeCells count="1">
    <mergeCell ref="E1:N1"/>
  </mergeCells>
  <phoneticPr fontId="7" type="noConversion"/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pane ySplit="2" topLeftCell="A3" activePane="bottomLeft" state="frozen"/>
      <selection pane="bottomLeft" activeCell="Q5" sqref="Q5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  <col min="7" max="7" width="11.5703125" customWidth="1"/>
  </cols>
  <sheetData>
    <row r="1" spans="1:14">
      <c r="E1" s="40" t="s">
        <v>376</v>
      </c>
      <c r="F1" s="41"/>
      <c r="G1" s="41"/>
      <c r="H1" s="41"/>
      <c r="I1" s="41"/>
      <c r="J1" s="41"/>
      <c r="K1" s="41"/>
      <c r="L1" s="41"/>
      <c r="M1" s="41"/>
      <c r="N1" s="41"/>
    </row>
    <row r="2" spans="1:14" s="24" customFormat="1" ht="30" customHeight="1">
      <c r="A2" s="1" t="s">
        <v>42</v>
      </c>
      <c r="B2" s="1" t="s">
        <v>43</v>
      </c>
      <c r="C2" s="1" t="s">
        <v>44</v>
      </c>
      <c r="D2" s="8" t="s">
        <v>45</v>
      </c>
      <c r="E2" s="12" t="s">
        <v>373</v>
      </c>
      <c r="F2" s="12" t="s">
        <v>374</v>
      </c>
      <c r="G2" s="12" t="s">
        <v>375</v>
      </c>
      <c r="H2" s="11" t="s">
        <v>41</v>
      </c>
      <c r="I2" s="11" t="s">
        <v>311</v>
      </c>
      <c r="J2" s="11" t="s">
        <v>1</v>
      </c>
      <c r="K2" s="11" t="s">
        <v>308</v>
      </c>
      <c r="L2" s="11" t="s">
        <v>309</v>
      </c>
      <c r="M2" s="11" t="s">
        <v>0</v>
      </c>
      <c r="N2" s="11" t="s">
        <v>310</v>
      </c>
    </row>
    <row r="3" spans="1:14" ht="30" customHeight="1">
      <c r="A3" s="3">
        <v>14</v>
      </c>
      <c r="B3" s="3" t="s">
        <v>272</v>
      </c>
      <c r="C3" s="3"/>
      <c r="D3" s="4" t="s">
        <v>272</v>
      </c>
      <c r="E3" s="14">
        <v>166</v>
      </c>
      <c r="F3" s="14">
        <v>48</v>
      </c>
      <c r="G3" s="14">
        <v>558</v>
      </c>
      <c r="H3" s="14">
        <f>SUM(E3:G3)</f>
        <v>772</v>
      </c>
      <c r="I3" s="14">
        <f>SUM(H3+J3+M3)</f>
        <v>814</v>
      </c>
      <c r="J3" s="14">
        <v>11</v>
      </c>
      <c r="K3" s="14"/>
      <c r="L3" s="14">
        <f>SUM(H3+M3)</f>
        <v>803</v>
      </c>
      <c r="M3" s="14">
        <v>31</v>
      </c>
      <c r="N3" s="14">
        <f>SUM(M3,J3,H3)</f>
        <v>814</v>
      </c>
    </row>
    <row r="4" spans="1:14" ht="30" customHeight="1">
      <c r="A4" s="3">
        <v>14</v>
      </c>
      <c r="B4" s="3" t="s">
        <v>273</v>
      </c>
      <c r="C4" s="3"/>
      <c r="D4" s="4" t="s">
        <v>273</v>
      </c>
      <c r="E4" s="14">
        <v>239</v>
      </c>
      <c r="F4" s="14">
        <v>3</v>
      </c>
      <c r="G4" s="14">
        <v>22</v>
      </c>
      <c r="H4" s="14">
        <f t="shared" ref="H4:H12" si="0">SUM(E4:G4)</f>
        <v>264</v>
      </c>
      <c r="I4" s="14">
        <f t="shared" ref="I4:I12" si="1">SUM(H4+J4+M4)</f>
        <v>268</v>
      </c>
      <c r="J4" s="14">
        <v>1</v>
      </c>
      <c r="K4" s="14"/>
      <c r="L4" s="14">
        <f t="shared" ref="L4:L12" si="2">SUM(H4+M4)</f>
        <v>267</v>
      </c>
      <c r="M4" s="14">
        <v>3</v>
      </c>
      <c r="N4" s="14">
        <f t="shared" ref="N4:N12" si="3">SUM(M4,J4,H4)</f>
        <v>268</v>
      </c>
    </row>
    <row r="5" spans="1:14" ht="30" customHeight="1">
      <c r="A5" s="3">
        <v>14</v>
      </c>
      <c r="B5" s="3" t="s">
        <v>274</v>
      </c>
      <c r="C5" s="3"/>
      <c r="D5" s="4" t="s">
        <v>274</v>
      </c>
      <c r="E5" s="14">
        <v>119</v>
      </c>
      <c r="F5" s="14">
        <v>21</v>
      </c>
      <c r="G5" s="14">
        <v>813</v>
      </c>
      <c r="H5" s="14">
        <f t="shared" si="0"/>
        <v>953</v>
      </c>
      <c r="I5" s="14">
        <f t="shared" si="1"/>
        <v>962</v>
      </c>
      <c r="J5" s="14">
        <v>1</v>
      </c>
      <c r="K5" s="14"/>
      <c r="L5" s="14">
        <f t="shared" si="2"/>
        <v>961</v>
      </c>
      <c r="M5" s="14">
        <v>8</v>
      </c>
      <c r="N5" s="14">
        <f t="shared" si="3"/>
        <v>962</v>
      </c>
    </row>
    <row r="6" spans="1:14" ht="30" customHeight="1">
      <c r="A6" s="3">
        <v>14</v>
      </c>
      <c r="B6" s="3" t="s">
        <v>275</v>
      </c>
      <c r="C6" s="3"/>
      <c r="D6" s="4" t="s">
        <v>276</v>
      </c>
      <c r="E6" s="14">
        <v>102</v>
      </c>
      <c r="F6" s="14">
        <v>33</v>
      </c>
      <c r="G6" s="14">
        <v>344</v>
      </c>
      <c r="H6" s="14">
        <f t="shared" si="0"/>
        <v>479</v>
      </c>
      <c r="I6" s="14">
        <f t="shared" si="1"/>
        <v>496</v>
      </c>
      <c r="J6" s="14">
        <v>3</v>
      </c>
      <c r="K6" s="14"/>
      <c r="L6" s="14">
        <f t="shared" si="2"/>
        <v>493</v>
      </c>
      <c r="M6" s="14">
        <v>14</v>
      </c>
      <c r="N6" s="14">
        <f t="shared" si="3"/>
        <v>496</v>
      </c>
    </row>
    <row r="7" spans="1:14" ht="30" customHeight="1">
      <c r="A7" s="3">
        <v>14</v>
      </c>
      <c r="B7" s="3" t="s">
        <v>277</v>
      </c>
      <c r="C7" s="3"/>
      <c r="D7" s="4" t="s">
        <v>278</v>
      </c>
      <c r="E7" s="14">
        <v>124</v>
      </c>
      <c r="F7" s="14">
        <v>33</v>
      </c>
      <c r="G7" s="14">
        <v>247</v>
      </c>
      <c r="H7" s="14">
        <f t="shared" si="0"/>
        <v>404</v>
      </c>
      <c r="I7" s="14">
        <f t="shared" si="1"/>
        <v>428</v>
      </c>
      <c r="J7" s="14">
        <v>1</v>
      </c>
      <c r="K7" s="14"/>
      <c r="L7" s="14">
        <f t="shared" si="2"/>
        <v>427</v>
      </c>
      <c r="M7" s="14">
        <v>23</v>
      </c>
      <c r="N7" s="14">
        <f t="shared" si="3"/>
        <v>428</v>
      </c>
    </row>
    <row r="8" spans="1:14" ht="30" customHeight="1">
      <c r="A8" s="3">
        <v>14</v>
      </c>
      <c r="B8" s="3" t="s">
        <v>279</v>
      </c>
      <c r="C8" s="3"/>
      <c r="D8" s="4" t="s">
        <v>280</v>
      </c>
      <c r="E8" s="14">
        <v>220</v>
      </c>
      <c r="F8" s="14">
        <v>47</v>
      </c>
      <c r="G8" s="14">
        <v>252</v>
      </c>
      <c r="H8" s="14">
        <f t="shared" si="0"/>
        <v>519</v>
      </c>
      <c r="I8" s="14">
        <f t="shared" si="1"/>
        <v>546</v>
      </c>
      <c r="J8" s="14">
        <v>7</v>
      </c>
      <c r="K8" s="14"/>
      <c r="L8" s="14">
        <f t="shared" si="2"/>
        <v>539</v>
      </c>
      <c r="M8" s="14">
        <v>20</v>
      </c>
      <c r="N8" s="14">
        <f t="shared" si="3"/>
        <v>546</v>
      </c>
    </row>
    <row r="9" spans="1:14" ht="30" customHeight="1">
      <c r="A9" s="3">
        <v>14</v>
      </c>
      <c r="B9" s="3" t="s">
        <v>281</v>
      </c>
      <c r="C9" s="3" t="s">
        <v>40</v>
      </c>
      <c r="D9" s="4" t="s">
        <v>281</v>
      </c>
      <c r="E9" s="14">
        <v>80</v>
      </c>
      <c r="F9" s="14">
        <v>41</v>
      </c>
      <c r="G9" s="14">
        <v>163</v>
      </c>
      <c r="H9" s="14">
        <f t="shared" si="0"/>
        <v>284</v>
      </c>
      <c r="I9" s="14">
        <f t="shared" si="1"/>
        <v>298</v>
      </c>
      <c r="J9" s="14">
        <v>0</v>
      </c>
      <c r="K9" s="14"/>
      <c r="L9" s="14">
        <f t="shared" si="2"/>
        <v>298</v>
      </c>
      <c r="M9" s="14">
        <v>14</v>
      </c>
      <c r="N9" s="14">
        <f t="shared" si="3"/>
        <v>298</v>
      </c>
    </row>
    <row r="10" spans="1:14" ht="30" customHeight="1">
      <c r="A10" s="3">
        <v>14</v>
      </c>
      <c r="B10" s="5" t="s">
        <v>282</v>
      </c>
      <c r="C10" s="5"/>
      <c r="D10" s="9" t="s">
        <v>282</v>
      </c>
      <c r="E10" s="14">
        <v>19</v>
      </c>
      <c r="F10" s="14">
        <v>4</v>
      </c>
      <c r="G10" s="14">
        <v>58</v>
      </c>
      <c r="H10" s="14">
        <f t="shared" si="0"/>
        <v>81</v>
      </c>
      <c r="I10" s="14">
        <f t="shared" si="1"/>
        <v>84</v>
      </c>
      <c r="J10" s="14">
        <v>2</v>
      </c>
      <c r="K10" s="14"/>
      <c r="L10" s="14">
        <f t="shared" si="2"/>
        <v>82</v>
      </c>
      <c r="M10" s="14">
        <v>1</v>
      </c>
      <c r="N10" s="14">
        <f t="shared" si="3"/>
        <v>84</v>
      </c>
    </row>
    <row r="11" spans="1:14" ht="30" customHeight="1">
      <c r="A11" s="3">
        <v>14</v>
      </c>
      <c r="B11" s="3" t="s">
        <v>283</v>
      </c>
      <c r="C11" s="3"/>
      <c r="D11" s="4" t="s">
        <v>283</v>
      </c>
      <c r="E11" s="14">
        <v>450</v>
      </c>
      <c r="F11" s="14">
        <v>128</v>
      </c>
      <c r="G11" s="14">
        <v>586</v>
      </c>
      <c r="H11" s="14">
        <f t="shared" si="0"/>
        <v>1164</v>
      </c>
      <c r="I11" s="14">
        <f t="shared" si="1"/>
        <v>1272</v>
      </c>
      <c r="J11" s="14">
        <v>23</v>
      </c>
      <c r="K11" s="14"/>
      <c r="L11" s="14">
        <f t="shared" si="2"/>
        <v>1249</v>
      </c>
      <c r="M11" s="14">
        <v>85</v>
      </c>
      <c r="N11" s="14">
        <f t="shared" si="3"/>
        <v>1272</v>
      </c>
    </row>
    <row r="12" spans="1:14" ht="30" customHeight="1">
      <c r="A12" s="3">
        <v>14</v>
      </c>
      <c r="B12" s="3" t="s">
        <v>284</v>
      </c>
      <c r="C12" s="3"/>
      <c r="D12" s="4" t="s">
        <v>284</v>
      </c>
      <c r="E12" s="14">
        <v>97</v>
      </c>
      <c r="F12" s="14">
        <v>24</v>
      </c>
      <c r="G12" s="14">
        <v>114</v>
      </c>
      <c r="H12" s="14">
        <f t="shared" si="0"/>
        <v>235</v>
      </c>
      <c r="I12" s="14">
        <f t="shared" si="1"/>
        <v>241</v>
      </c>
      <c r="J12" s="14">
        <v>1</v>
      </c>
      <c r="K12" s="14"/>
      <c r="L12" s="14">
        <f t="shared" si="2"/>
        <v>240</v>
      </c>
      <c r="M12" s="14">
        <v>5</v>
      </c>
      <c r="N12" s="14">
        <f t="shared" si="3"/>
        <v>241</v>
      </c>
    </row>
    <row r="13" spans="1:14">
      <c r="E13">
        <f>SUM(E3:E12)</f>
        <v>1616</v>
      </c>
      <c r="F13">
        <f t="shared" ref="F13:N13" si="4">SUM(F3:F12)</f>
        <v>382</v>
      </c>
      <c r="G13">
        <f t="shared" si="4"/>
        <v>3157</v>
      </c>
      <c r="H13">
        <f t="shared" si="4"/>
        <v>5155</v>
      </c>
      <c r="I13">
        <f t="shared" si="4"/>
        <v>5409</v>
      </c>
      <c r="J13">
        <f t="shared" si="4"/>
        <v>50</v>
      </c>
      <c r="K13">
        <f t="shared" si="4"/>
        <v>0</v>
      </c>
      <c r="L13">
        <f t="shared" si="4"/>
        <v>5359</v>
      </c>
      <c r="M13">
        <f t="shared" si="4"/>
        <v>204</v>
      </c>
      <c r="N13">
        <f t="shared" si="4"/>
        <v>5409</v>
      </c>
    </row>
    <row r="14" spans="1:14">
      <c r="E14" s="19">
        <f>E13/$H$13</f>
        <v>0.31348205625606207</v>
      </c>
      <c r="F14" s="19">
        <f>F13/$H$13</f>
        <v>7.4102812803103782E-2</v>
      </c>
      <c r="G14" s="19">
        <f>G13/$H$13</f>
        <v>0.61241513094083411</v>
      </c>
    </row>
  </sheetData>
  <mergeCells count="1">
    <mergeCell ref="E1:N1"/>
  </mergeCells>
  <phoneticPr fontId="7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pane ySplit="2" topLeftCell="A3" activePane="bottomLeft" state="frozen"/>
      <selection pane="bottomLeft" activeCell="M2" sqref="E2:M2"/>
    </sheetView>
  </sheetViews>
  <sheetFormatPr defaultRowHeight="15.75"/>
  <cols>
    <col min="1" max="1" width="6.140625" style="2" customWidth="1"/>
    <col min="2" max="2" width="70.7109375" style="2" hidden="1" customWidth="1"/>
    <col min="3" max="3" width="52.140625" style="2" hidden="1" customWidth="1"/>
    <col min="4" max="4" width="34.140625" style="10" bestFit="1" customWidth="1"/>
    <col min="5" max="5" width="13.28515625" customWidth="1"/>
    <col min="6" max="6" width="17.85546875" customWidth="1"/>
    <col min="7" max="7" width="16.85546875" customWidth="1"/>
  </cols>
  <sheetData>
    <row r="1" spans="1:13">
      <c r="E1" s="36" t="s">
        <v>222</v>
      </c>
      <c r="F1" s="36"/>
      <c r="G1" s="36"/>
      <c r="H1" s="36"/>
      <c r="I1" s="36"/>
      <c r="J1" s="36"/>
      <c r="K1" s="36"/>
      <c r="L1" s="36"/>
      <c r="M1" s="36"/>
    </row>
    <row r="2" spans="1:13" ht="31.5">
      <c r="A2" s="1" t="s">
        <v>42</v>
      </c>
      <c r="B2" s="1" t="s">
        <v>43</v>
      </c>
      <c r="C2" s="1" t="s">
        <v>44</v>
      </c>
      <c r="D2" s="8" t="s">
        <v>45</v>
      </c>
      <c r="E2" s="13" t="s">
        <v>377</v>
      </c>
      <c r="F2" s="13" t="s">
        <v>378</v>
      </c>
      <c r="G2" s="11" t="s">
        <v>41</v>
      </c>
      <c r="H2" s="11" t="s">
        <v>311</v>
      </c>
      <c r="I2" s="11" t="s">
        <v>1</v>
      </c>
      <c r="J2" s="11" t="s">
        <v>308</v>
      </c>
      <c r="K2" s="11" t="s">
        <v>309</v>
      </c>
      <c r="L2" s="11" t="s">
        <v>0</v>
      </c>
      <c r="M2" s="11" t="s">
        <v>310</v>
      </c>
    </row>
    <row r="3" spans="1:13" ht="30" customHeight="1">
      <c r="A3" s="3">
        <v>15</v>
      </c>
      <c r="B3" s="3" t="s">
        <v>285</v>
      </c>
      <c r="C3" s="3" t="s">
        <v>286</v>
      </c>
      <c r="D3" s="4" t="s">
        <v>287</v>
      </c>
      <c r="E3" s="14">
        <v>128</v>
      </c>
      <c r="F3" s="14">
        <v>183</v>
      </c>
      <c r="G3" s="14">
        <f t="shared" ref="G3:G15" si="0">SUM(E3:F3)</f>
        <v>311</v>
      </c>
      <c r="H3" s="14">
        <f>SUM(G3+I3+L3+J3)</f>
        <v>335</v>
      </c>
      <c r="I3" s="14">
        <v>4</v>
      </c>
      <c r="J3" s="14"/>
      <c r="K3" s="14">
        <f>SUM(G3+L3)</f>
        <v>331</v>
      </c>
      <c r="L3" s="14">
        <v>20</v>
      </c>
      <c r="M3" s="14">
        <f>SUM(G3,I3,L3)</f>
        <v>335</v>
      </c>
    </row>
    <row r="4" spans="1:13" ht="30" customHeight="1">
      <c r="A4" s="3">
        <v>15</v>
      </c>
      <c r="B4" s="3" t="s">
        <v>288</v>
      </c>
      <c r="C4" s="3"/>
      <c r="D4" s="4" t="s">
        <v>288</v>
      </c>
      <c r="E4" s="14">
        <v>313</v>
      </c>
      <c r="F4" s="14">
        <v>1</v>
      </c>
      <c r="G4" s="14">
        <f t="shared" si="0"/>
        <v>314</v>
      </c>
      <c r="H4" s="14">
        <f t="shared" ref="H4:H15" si="1">SUM(E4:G4)</f>
        <v>628</v>
      </c>
      <c r="I4" s="14">
        <v>2</v>
      </c>
      <c r="J4" s="14"/>
      <c r="K4" s="14">
        <f t="shared" ref="K4:K15" si="2">SUM(G4+L4)</f>
        <v>315</v>
      </c>
      <c r="L4" s="14">
        <v>1</v>
      </c>
      <c r="M4" s="14">
        <f t="shared" ref="M4:M15" si="3">SUM(G4,I4,L4)</f>
        <v>317</v>
      </c>
    </row>
    <row r="5" spans="1:13" ht="30" customHeight="1">
      <c r="A5" s="3">
        <v>15</v>
      </c>
      <c r="B5" s="3" t="s">
        <v>289</v>
      </c>
      <c r="C5" s="3"/>
      <c r="D5" s="4" t="s">
        <v>289</v>
      </c>
      <c r="E5" s="14">
        <v>183</v>
      </c>
      <c r="F5" s="14">
        <v>68</v>
      </c>
      <c r="G5" s="14">
        <f t="shared" si="0"/>
        <v>251</v>
      </c>
      <c r="H5" s="14">
        <f t="shared" si="1"/>
        <v>502</v>
      </c>
      <c r="I5" s="14">
        <v>5</v>
      </c>
      <c r="J5" s="14"/>
      <c r="K5" s="14">
        <f t="shared" si="2"/>
        <v>258</v>
      </c>
      <c r="L5" s="14">
        <v>7</v>
      </c>
      <c r="M5" s="14">
        <f t="shared" si="3"/>
        <v>263</v>
      </c>
    </row>
    <row r="6" spans="1:13" ht="30" customHeight="1">
      <c r="A6" s="3">
        <v>15</v>
      </c>
      <c r="B6" s="3" t="s">
        <v>290</v>
      </c>
      <c r="C6" s="3"/>
      <c r="D6" s="4" t="s">
        <v>290</v>
      </c>
      <c r="E6" s="14">
        <v>197</v>
      </c>
      <c r="F6" s="14">
        <v>43</v>
      </c>
      <c r="G6" s="14">
        <f t="shared" si="0"/>
        <v>240</v>
      </c>
      <c r="H6" s="14">
        <f t="shared" si="1"/>
        <v>480</v>
      </c>
      <c r="I6" s="14">
        <v>3</v>
      </c>
      <c r="J6" s="14"/>
      <c r="K6" s="14">
        <f t="shared" si="2"/>
        <v>242</v>
      </c>
      <c r="L6" s="14">
        <v>2</v>
      </c>
      <c r="M6" s="14">
        <f t="shared" si="3"/>
        <v>245</v>
      </c>
    </row>
    <row r="7" spans="1:13" ht="30" customHeight="1">
      <c r="A7" s="3">
        <v>15</v>
      </c>
      <c r="B7" s="3" t="s">
        <v>291</v>
      </c>
      <c r="C7" s="3"/>
      <c r="D7" s="4" t="s">
        <v>291</v>
      </c>
      <c r="E7" s="14">
        <v>202</v>
      </c>
      <c r="F7" s="14">
        <v>68</v>
      </c>
      <c r="G7" s="14">
        <f t="shared" si="0"/>
        <v>270</v>
      </c>
      <c r="H7" s="14">
        <f t="shared" si="1"/>
        <v>540</v>
      </c>
      <c r="I7" s="14">
        <v>5</v>
      </c>
      <c r="J7" s="14"/>
      <c r="K7" s="14">
        <f t="shared" si="2"/>
        <v>272</v>
      </c>
      <c r="L7" s="14">
        <v>2</v>
      </c>
      <c r="M7" s="14">
        <f t="shared" si="3"/>
        <v>277</v>
      </c>
    </row>
    <row r="8" spans="1:13" ht="30" customHeight="1">
      <c r="A8" s="3">
        <v>15</v>
      </c>
      <c r="B8" s="3" t="s">
        <v>292</v>
      </c>
      <c r="C8" s="3"/>
      <c r="D8" s="4" t="s">
        <v>292</v>
      </c>
      <c r="E8" s="14">
        <v>84</v>
      </c>
      <c r="F8" s="14">
        <v>3</v>
      </c>
      <c r="G8" s="14">
        <f t="shared" si="0"/>
        <v>87</v>
      </c>
      <c r="H8" s="14">
        <f t="shared" si="1"/>
        <v>174</v>
      </c>
      <c r="I8" s="14">
        <v>0</v>
      </c>
      <c r="J8" s="14"/>
      <c r="K8" s="14">
        <f t="shared" si="2"/>
        <v>87</v>
      </c>
      <c r="L8" s="14">
        <v>0</v>
      </c>
      <c r="M8" s="14">
        <f t="shared" si="3"/>
        <v>87</v>
      </c>
    </row>
    <row r="9" spans="1:13" ht="30" customHeight="1">
      <c r="A9" s="3">
        <v>15</v>
      </c>
      <c r="B9" s="3" t="s">
        <v>293</v>
      </c>
      <c r="C9" s="3"/>
      <c r="D9" s="4" t="s">
        <v>293</v>
      </c>
      <c r="E9" s="14">
        <v>123</v>
      </c>
      <c r="F9" s="14">
        <v>295</v>
      </c>
      <c r="G9" s="14">
        <f t="shared" si="0"/>
        <v>418</v>
      </c>
      <c r="H9" s="14">
        <f t="shared" si="1"/>
        <v>836</v>
      </c>
      <c r="I9" s="14">
        <v>0</v>
      </c>
      <c r="J9" s="14"/>
      <c r="K9" s="14">
        <f t="shared" si="2"/>
        <v>437</v>
      </c>
      <c r="L9" s="14">
        <v>19</v>
      </c>
      <c r="M9" s="14">
        <f t="shared" si="3"/>
        <v>437</v>
      </c>
    </row>
    <row r="10" spans="1:13" ht="30" customHeight="1">
      <c r="A10" s="3">
        <v>15</v>
      </c>
      <c r="B10" s="3" t="s">
        <v>294</v>
      </c>
      <c r="C10" s="3" t="s">
        <v>295</v>
      </c>
      <c r="D10" s="4" t="s">
        <v>294</v>
      </c>
      <c r="E10" s="14">
        <v>190</v>
      </c>
      <c r="F10" s="14">
        <v>24</v>
      </c>
      <c r="G10" s="14">
        <f t="shared" si="0"/>
        <v>214</v>
      </c>
      <c r="H10" s="14">
        <f t="shared" si="1"/>
        <v>428</v>
      </c>
      <c r="I10" s="14">
        <v>2</v>
      </c>
      <c r="J10" s="14"/>
      <c r="K10" s="14">
        <f t="shared" si="2"/>
        <v>227</v>
      </c>
      <c r="L10" s="14">
        <v>13</v>
      </c>
      <c r="M10" s="14">
        <f t="shared" si="3"/>
        <v>229</v>
      </c>
    </row>
    <row r="11" spans="1:13" ht="30" customHeight="1">
      <c r="A11" s="3">
        <v>15</v>
      </c>
      <c r="B11" s="3" t="s">
        <v>296</v>
      </c>
      <c r="C11" s="3"/>
      <c r="D11" s="4" t="s">
        <v>297</v>
      </c>
      <c r="E11" s="14">
        <v>195</v>
      </c>
      <c r="F11" s="14">
        <v>203</v>
      </c>
      <c r="G11" s="14">
        <f t="shared" si="0"/>
        <v>398</v>
      </c>
      <c r="H11" s="14">
        <f t="shared" si="1"/>
        <v>796</v>
      </c>
      <c r="I11" s="14">
        <v>62</v>
      </c>
      <c r="J11" s="14"/>
      <c r="K11" s="14">
        <f t="shared" si="2"/>
        <v>398</v>
      </c>
      <c r="L11" s="14">
        <v>0</v>
      </c>
      <c r="M11" s="14">
        <f t="shared" si="3"/>
        <v>460</v>
      </c>
    </row>
    <row r="12" spans="1:13" ht="30" customHeight="1">
      <c r="A12" s="3">
        <v>15</v>
      </c>
      <c r="B12" s="3" t="s">
        <v>298</v>
      </c>
      <c r="C12" s="3"/>
      <c r="D12" s="4" t="s">
        <v>299</v>
      </c>
      <c r="E12" s="14">
        <v>170</v>
      </c>
      <c r="F12" s="14">
        <v>76</v>
      </c>
      <c r="G12" s="14">
        <f t="shared" si="0"/>
        <v>246</v>
      </c>
      <c r="H12" s="14">
        <f t="shared" si="1"/>
        <v>492</v>
      </c>
      <c r="I12" s="14">
        <v>0</v>
      </c>
      <c r="J12" s="14"/>
      <c r="K12" s="14">
        <f t="shared" si="2"/>
        <v>260</v>
      </c>
      <c r="L12" s="14">
        <v>14</v>
      </c>
      <c r="M12" s="14">
        <f t="shared" si="3"/>
        <v>260</v>
      </c>
    </row>
    <row r="13" spans="1:13" ht="30" customHeight="1">
      <c r="A13" s="3">
        <v>15</v>
      </c>
      <c r="B13" s="3" t="s">
        <v>300</v>
      </c>
      <c r="C13" s="3"/>
      <c r="D13" s="4" t="s">
        <v>300</v>
      </c>
      <c r="E13" s="14">
        <v>113</v>
      </c>
      <c r="F13" s="14">
        <v>63</v>
      </c>
      <c r="G13" s="14">
        <f t="shared" si="0"/>
        <v>176</v>
      </c>
      <c r="H13" s="14">
        <f t="shared" si="1"/>
        <v>352</v>
      </c>
      <c r="I13" s="14">
        <v>1</v>
      </c>
      <c r="J13" s="14"/>
      <c r="K13" s="14">
        <f t="shared" si="2"/>
        <v>189</v>
      </c>
      <c r="L13" s="14">
        <v>13</v>
      </c>
      <c r="M13" s="14">
        <f t="shared" si="3"/>
        <v>190</v>
      </c>
    </row>
    <row r="14" spans="1:13" ht="30" customHeight="1">
      <c r="A14" s="3">
        <v>15</v>
      </c>
      <c r="B14" s="3" t="s">
        <v>301</v>
      </c>
      <c r="C14" s="3" t="s">
        <v>302</v>
      </c>
      <c r="D14" s="4" t="s">
        <v>301</v>
      </c>
      <c r="E14" s="14">
        <v>126</v>
      </c>
      <c r="F14" s="14">
        <v>71</v>
      </c>
      <c r="G14" s="14">
        <f t="shared" si="0"/>
        <v>197</v>
      </c>
      <c r="H14" s="14">
        <f t="shared" si="1"/>
        <v>394</v>
      </c>
      <c r="I14" s="14">
        <v>3</v>
      </c>
      <c r="J14" s="14"/>
      <c r="K14" s="14">
        <f t="shared" si="2"/>
        <v>223</v>
      </c>
      <c r="L14" s="14">
        <v>26</v>
      </c>
      <c r="M14" s="14">
        <f t="shared" si="3"/>
        <v>226</v>
      </c>
    </row>
    <row r="15" spans="1:13" ht="30" customHeight="1">
      <c r="A15" s="3">
        <v>15</v>
      </c>
      <c r="B15" s="3" t="s">
        <v>303</v>
      </c>
      <c r="C15" s="3" t="s">
        <v>304</v>
      </c>
      <c r="D15" s="4" t="s">
        <v>303</v>
      </c>
      <c r="E15" s="14">
        <v>152</v>
      </c>
      <c r="F15" s="14">
        <v>96</v>
      </c>
      <c r="G15" s="14">
        <f t="shared" si="0"/>
        <v>248</v>
      </c>
      <c r="H15" s="14">
        <f t="shared" si="1"/>
        <v>496</v>
      </c>
      <c r="I15" s="14">
        <v>0</v>
      </c>
      <c r="J15" s="14"/>
      <c r="K15" s="14">
        <f t="shared" si="2"/>
        <v>283</v>
      </c>
      <c r="L15" s="14">
        <v>35</v>
      </c>
      <c r="M15" s="14">
        <f t="shared" si="3"/>
        <v>283</v>
      </c>
    </row>
    <row r="16" spans="1:13">
      <c r="E16">
        <f>SUM(E3:E15)</f>
        <v>2176</v>
      </c>
      <c r="F16">
        <f t="shared" ref="F16:M16" si="4">SUM(F3:F15)</f>
        <v>1194</v>
      </c>
      <c r="G16">
        <f t="shared" si="4"/>
        <v>3370</v>
      </c>
      <c r="H16">
        <f t="shared" si="4"/>
        <v>6453</v>
      </c>
      <c r="I16">
        <f t="shared" si="4"/>
        <v>87</v>
      </c>
      <c r="J16">
        <f t="shared" si="4"/>
        <v>0</v>
      </c>
      <c r="K16">
        <f t="shared" si="4"/>
        <v>3522</v>
      </c>
      <c r="L16">
        <f t="shared" si="4"/>
        <v>152</v>
      </c>
      <c r="M16">
        <f t="shared" si="4"/>
        <v>3609</v>
      </c>
    </row>
    <row r="17" spans="5:6">
      <c r="E17" s="19">
        <f>E16/$G$16</f>
        <v>0.64569732937685465</v>
      </c>
      <c r="F17" s="19">
        <f>F16/$G$16</f>
        <v>0.35430267062314541</v>
      </c>
    </row>
  </sheetData>
  <mergeCells count="1">
    <mergeCell ref="E1:M1"/>
  </mergeCells>
  <phoneticPr fontId="7" type="noConversion"/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K8:K14"/>
  <sheetViews>
    <sheetView workbookViewId="0">
      <selection activeCell="A20" sqref="A20"/>
    </sheetView>
  </sheetViews>
  <sheetFormatPr defaultRowHeight="15"/>
  <sheetData>
    <row r="8" spans="11:11">
      <c r="K8">
        <v>215</v>
      </c>
    </row>
    <row r="9" spans="11:11">
      <c r="K9">
        <v>500</v>
      </c>
    </row>
    <row r="10" spans="11:11">
      <c r="K10">
        <v>710</v>
      </c>
    </row>
    <row r="11" spans="11:11">
      <c r="K11">
        <v>450</v>
      </c>
    </row>
    <row r="12" spans="11:11">
      <c r="K12">
        <v>516</v>
      </c>
    </row>
    <row r="13" spans="11:11">
      <c r="K13">
        <v>100</v>
      </c>
    </row>
    <row r="14" spans="11:11">
      <c r="K14">
        <v>315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1 MUNICIPIO</vt:lpstr>
      <vt:lpstr>2 MUNICPIO</vt:lpstr>
      <vt:lpstr>3 MUNICIPIO</vt:lpstr>
      <vt:lpstr>4 MUNICIPIO</vt:lpstr>
      <vt:lpstr>5 MUNICIPIO</vt:lpstr>
      <vt:lpstr>6 MUNICIPIO</vt:lpstr>
      <vt:lpstr>7 MUNICIPIO</vt:lpstr>
      <vt:lpstr>8 MUNICIPIO</vt:lpstr>
      <vt:lpstr>9 MUNICIPIO</vt:lpstr>
      <vt:lpstr>10 MUNICIPIO</vt:lpstr>
      <vt:lpstr>11 MUNICIPIO</vt:lpstr>
      <vt:lpstr>12 MUNICIPIO</vt:lpstr>
      <vt:lpstr>13 MUNICIPIO</vt:lpstr>
      <vt:lpstr>14 MUNICPIO</vt:lpstr>
      <vt:lpstr>15 MUNICIPIO</vt:lpstr>
      <vt:lpstr>Foglio1</vt:lpstr>
    </vt:vector>
  </TitlesOfParts>
  <Company>Roma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Fdu Caracalla 2012</dc:creator>
  <cp:lastModifiedBy>Gianluca Santilli</cp:lastModifiedBy>
  <cp:lastPrinted>2013-04-08T15:00:51Z</cp:lastPrinted>
  <dcterms:created xsi:type="dcterms:W3CDTF">2012-11-25T15:11:05Z</dcterms:created>
  <dcterms:modified xsi:type="dcterms:W3CDTF">2013-04-08T18:53:56Z</dcterms:modified>
</cp:coreProperties>
</file>